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7470" windowHeight="2760" activeTab="11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12" l="1"/>
  <c r="P10" i="12" s="1"/>
  <c r="L10" i="12"/>
  <c r="O10" i="12" s="1"/>
  <c r="K10" i="12"/>
  <c r="N10" i="12" s="1"/>
  <c r="M9" i="12"/>
  <c r="P9" i="12" s="1"/>
  <c r="L9" i="12"/>
  <c r="O9" i="12" s="1"/>
  <c r="K9" i="12"/>
  <c r="N9" i="12" s="1"/>
  <c r="M8" i="12"/>
  <c r="P8" i="12" s="1"/>
  <c r="L8" i="12"/>
  <c r="O8" i="12" s="1"/>
  <c r="K8" i="12"/>
  <c r="N8" i="12" s="1"/>
  <c r="M7" i="12"/>
  <c r="P7" i="12" s="1"/>
  <c r="L7" i="12"/>
  <c r="O7" i="12" s="1"/>
  <c r="K7" i="12"/>
  <c r="N7" i="12" s="1"/>
  <c r="M6" i="12"/>
  <c r="P6" i="12" s="1"/>
  <c r="L6" i="12"/>
  <c r="O6" i="12" s="1"/>
  <c r="K6" i="12"/>
  <c r="N6" i="12" s="1"/>
  <c r="M5" i="12"/>
  <c r="P5" i="12" s="1"/>
  <c r="L5" i="12"/>
  <c r="O5" i="12" s="1"/>
  <c r="K5" i="12"/>
  <c r="N5" i="12" s="1"/>
  <c r="M4" i="12"/>
  <c r="P4" i="12" s="1"/>
  <c r="L4" i="12"/>
  <c r="O4" i="12" s="1"/>
  <c r="K4" i="12"/>
  <c r="N4" i="12" s="1"/>
  <c r="N3" i="12"/>
  <c r="M3" i="12"/>
  <c r="P3" i="12" s="1"/>
  <c r="L3" i="12"/>
  <c r="O3" i="12" s="1"/>
  <c r="K3" i="12"/>
  <c r="M2" i="12"/>
  <c r="P2" i="12" s="1"/>
  <c r="L2" i="12"/>
  <c r="O2" i="12" s="1"/>
  <c r="K2" i="12"/>
  <c r="N2" i="12" s="1"/>
  <c r="M10" i="11"/>
  <c r="P10" i="11" s="1"/>
  <c r="L10" i="11"/>
  <c r="O10" i="11" s="1"/>
  <c r="K10" i="11"/>
  <c r="N10" i="11" s="1"/>
  <c r="M9" i="11"/>
  <c r="P9" i="11" s="1"/>
  <c r="L9" i="11"/>
  <c r="O9" i="11" s="1"/>
  <c r="K9" i="11"/>
  <c r="N9" i="11" s="1"/>
  <c r="O8" i="11"/>
  <c r="M8" i="11"/>
  <c r="P8" i="11" s="1"/>
  <c r="L8" i="11"/>
  <c r="K8" i="11"/>
  <c r="N8" i="11" s="1"/>
  <c r="M7" i="11"/>
  <c r="P7" i="11" s="1"/>
  <c r="L7" i="11"/>
  <c r="O7" i="11" s="1"/>
  <c r="K7" i="11"/>
  <c r="N7" i="11" s="1"/>
  <c r="N6" i="11"/>
  <c r="M6" i="11"/>
  <c r="P6" i="11" s="1"/>
  <c r="L6" i="11"/>
  <c r="O6" i="11" s="1"/>
  <c r="K6" i="11"/>
  <c r="N5" i="11"/>
  <c r="M5" i="11"/>
  <c r="P5" i="11" s="1"/>
  <c r="L5" i="11"/>
  <c r="O5" i="11" s="1"/>
  <c r="K5" i="11"/>
  <c r="O4" i="11"/>
  <c r="M4" i="11"/>
  <c r="P4" i="11" s="1"/>
  <c r="L4" i="11"/>
  <c r="K4" i="11"/>
  <c r="N4" i="11" s="1"/>
  <c r="N3" i="11"/>
  <c r="M3" i="11"/>
  <c r="P3" i="11" s="1"/>
  <c r="L3" i="11"/>
  <c r="O3" i="11" s="1"/>
  <c r="K3" i="11"/>
  <c r="M2" i="11"/>
  <c r="P2" i="11" s="1"/>
  <c r="L2" i="11"/>
  <c r="O2" i="11" s="1"/>
  <c r="K2" i="11"/>
  <c r="N2" i="11" s="1"/>
  <c r="N12" i="10"/>
  <c r="M12" i="10"/>
  <c r="P12" i="10" s="1"/>
  <c r="L12" i="10"/>
  <c r="O12" i="10" s="1"/>
  <c r="K12" i="10"/>
  <c r="O11" i="10"/>
  <c r="M11" i="10"/>
  <c r="P11" i="10" s="1"/>
  <c r="L11" i="10"/>
  <c r="K11" i="10"/>
  <c r="N11" i="10" s="1"/>
  <c r="M10" i="10"/>
  <c r="P10" i="10" s="1"/>
  <c r="L10" i="10"/>
  <c r="O10" i="10" s="1"/>
  <c r="K10" i="10"/>
  <c r="N10" i="10" s="1"/>
  <c r="M9" i="10"/>
  <c r="P9" i="10" s="1"/>
  <c r="L9" i="10"/>
  <c r="O9" i="10" s="1"/>
  <c r="K9" i="10"/>
  <c r="N9" i="10" s="1"/>
  <c r="M8" i="10"/>
  <c r="P8" i="10" s="1"/>
  <c r="L8" i="10"/>
  <c r="O8" i="10" s="1"/>
  <c r="K8" i="10"/>
  <c r="N8" i="10" s="1"/>
  <c r="M7" i="10"/>
  <c r="P7" i="10" s="1"/>
  <c r="L7" i="10"/>
  <c r="O7" i="10" s="1"/>
  <c r="K7" i="10"/>
  <c r="N7" i="10" s="1"/>
  <c r="M6" i="10"/>
  <c r="P6" i="10" s="1"/>
  <c r="L6" i="10"/>
  <c r="O6" i="10" s="1"/>
  <c r="K6" i="10"/>
  <c r="N6" i="10" s="1"/>
  <c r="P5" i="10"/>
  <c r="O5" i="10"/>
  <c r="M5" i="10"/>
  <c r="L5" i="10"/>
  <c r="K5" i="10"/>
  <c r="N5" i="10" s="1"/>
  <c r="O4" i="10"/>
  <c r="M4" i="10"/>
  <c r="P4" i="10" s="1"/>
  <c r="L4" i="10"/>
  <c r="K4" i="10"/>
  <c r="N4" i="10" s="1"/>
  <c r="P3" i="10"/>
  <c r="M3" i="10"/>
  <c r="L3" i="10"/>
  <c r="O3" i="10" s="1"/>
  <c r="K3" i="10"/>
  <c r="N3" i="10" s="1"/>
  <c r="N2" i="10"/>
  <c r="M2" i="10"/>
  <c r="P2" i="10" s="1"/>
  <c r="L2" i="10"/>
  <c r="O2" i="10" s="1"/>
  <c r="K2" i="10"/>
  <c r="N11" i="9"/>
  <c r="M11" i="9"/>
  <c r="P11" i="9" s="1"/>
  <c r="L11" i="9"/>
  <c r="O11" i="9" s="1"/>
  <c r="K11" i="9"/>
  <c r="M10" i="9"/>
  <c r="P10" i="9" s="1"/>
  <c r="L10" i="9"/>
  <c r="O10" i="9" s="1"/>
  <c r="K10" i="9"/>
  <c r="N10" i="9" s="1"/>
  <c r="M9" i="9"/>
  <c r="P9" i="9" s="1"/>
  <c r="L9" i="9"/>
  <c r="O9" i="9" s="1"/>
  <c r="K9" i="9"/>
  <c r="N9" i="9" s="1"/>
  <c r="M8" i="9"/>
  <c r="P8" i="9" s="1"/>
  <c r="L8" i="9"/>
  <c r="O8" i="9" s="1"/>
  <c r="K8" i="9"/>
  <c r="N8" i="9" s="1"/>
  <c r="M7" i="9"/>
  <c r="P7" i="9" s="1"/>
  <c r="L7" i="9"/>
  <c r="O7" i="9" s="1"/>
  <c r="K7" i="9"/>
  <c r="N7" i="9" s="1"/>
  <c r="M6" i="9"/>
  <c r="P6" i="9" s="1"/>
  <c r="L6" i="9"/>
  <c r="O6" i="9" s="1"/>
  <c r="K6" i="9"/>
  <c r="N6" i="9" s="1"/>
  <c r="N5" i="9"/>
  <c r="M5" i="9"/>
  <c r="P5" i="9" s="1"/>
  <c r="L5" i="9"/>
  <c r="O5" i="9" s="1"/>
  <c r="K5" i="9"/>
  <c r="M4" i="9"/>
  <c r="P4" i="9" s="1"/>
  <c r="L4" i="9"/>
  <c r="O4" i="9" s="1"/>
  <c r="K4" i="9"/>
  <c r="N4" i="9" s="1"/>
  <c r="N3" i="9"/>
  <c r="M3" i="9"/>
  <c r="P3" i="9" s="1"/>
  <c r="L3" i="9"/>
  <c r="O3" i="9" s="1"/>
  <c r="K3" i="9"/>
  <c r="M2" i="9"/>
  <c r="P2" i="9" s="1"/>
  <c r="L2" i="9"/>
  <c r="O2" i="9" s="1"/>
  <c r="K2" i="9"/>
  <c r="N2" i="9" s="1"/>
  <c r="M8" i="8"/>
  <c r="P8" i="8" s="1"/>
  <c r="L8" i="8"/>
  <c r="O8" i="8" s="1"/>
  <c r="K8" i="8"/>
  <c r="N8" i="8" s="1"/>
  <c r="M7" i="8"/>
  <c r="P7" i="8" s="1"/>
  <c r="L7" i="8"/>
  <c r="O7" i="8" s="1"/>
  <c r="K7" i="8"/>
  <c r="N7" i="8" s="1"/>
  <c r="M6" i="8"/>
  <c r="P6" i="8" s="1"/>
  <c r="L6" i="8"/>
  <c r="O6" i="8" s="1"/>
  <c r="K6" i="8"/>
  <c r="N6" i="8" s="1"/>
  <c r="M5" i="8"/>
  <c r="P5" i="8" s="1"/>
  <c r="L5" i="8"/>
  <c r="O5" i="8" s="1"/>
  <c r="K5" i="8"/>
  <c r="N5" i="8" s="1"/>
  <c r="M4" i="8"/>
  <c r="P4" i="8" s="1"/>
  <c r="L4" i="8"/>
  <c r="O4" i="8" s="1"/>
  <c r="K4" i="8"/>
  <c r="N4" i="8" s="1"/>
  <c r="M3" i="8"/>
  <c r="P3" i="8" s="1"/>
  <c r="L3" i="8"/>
  <c r="O3" i="8" s="1"/>
  <c r="K3" i="8"/>
  <c r="N3" i="8" s="1"/>
  <c r="M2" i="8"/>
  <c r="P2" i="8" s="1"/>
  <c r="L2" i="8"/>
  <c r="O2" i="8" s="1"/>
  <c r="K2" i="8"/>
  <c r="N2" i="8" s="1"/>
  <c r="M11" i="7"/>
  <c r="P11" i="7" s="1"/>
  <c r="L11" i="7"/>
  <c r="O11" i="7" s="1"/>
  <c r="K11" i="7"/>
  <c r="N11" i="7" s="1"/>
  <c r="M10" i="7"/>
  <c r="P10" i="7" s="1"/>
  <c r="L10" i="7"/>
  <c r="O10" i="7" s="1"/>
  <c r="K10" i="7"/>
  <c r="N10" i="7" s="1"/>
  <c r="M9" i="7"/>
  <c r="P9" i="7" s="1"/>
  <c r="L9" i="7"/>
  <c r="O9" i="7" s="1"/>
  <c r="K9" i="7"/>
  <c r="N9" i="7" s="1"/>
  <c r="O8" i="7"/>
  <c r="M8" i="7"/>
  <c r="P8" i="7" s="1"/>
  <c r="L8" i="7"/>
  <c r="K8" i="7"/>
  <c r="N8" i="7" s="1"/>
  <c r="M7" i="7"/>
  <c r="P7" i="7" s="1"/>
  <c r="L7" i="7"/>
  <c r="O7" i="7" s="1"/>
  <c r="K7" i="7"/>
  <c r="N7" i="7" s="1"/>
  <c r="M6" i="7"/>
  <c r="P6" i="7" s="1"/>
  <c r="L6" i="7"/>
  <c r="O6" i="7" s="1"/>
  <c r="K6" i="7"/>
  <c r="N6" i="7" s="1"/>
  <c r="M5" i="7"/>
  <c r="P5" i="7" s="1"/>
  <c r="L5" i="7"/>
  <c r="O5" i="7" s="1"/>
  <c r="K5" i="7"/>
  <c r="N5" i="7" s="1"/>
  <c r="M4" i="7"/>
  <c r="P4" i="7" s="1"/>
  <c r="L4" i="7"/>
  <c r="O4" i="7" s="1"/>
  <c r="K4" i="7"/>
  <c r="N4" i="7" s="1"/>
  <c r="M3" i="7"/>
  <c r="P3" i="7" s="1"/>
  <c r="L3" i="7"/>
  <c r="O3" i="7" s="1"/>
  <c r="K3" i="7"/>
  <c r="N3" i="7" s="1"/>
  <c r="M2" i="7"/>
  <c r="P2" i="7" s="1"/>
  <c r="L2" i="7"/>
  <c r="O2" i="7" s="1"/>
  <c r="K2" i="7"/>
  <c r="N2" i="7" s="1"/>
  <c r="M10" i="6"/>
  <c r="P10" i="6" s="1"/>
  <c r="L10" i="6"/>
  <c r="O10" i="6" s="1"/>
  <c r="K10" i="6"/>
  <c r="N10" i="6" s="1"/>
  <c r="M9" i="6"/>
  <c r="P9" i="6" s="1"/>
  <c r="L9" i="6"/>
  <c r="O9" i="6" s="1"/>
  <c r="K9" i="6"/>
  <c r="N9" i="6" s="1"/>
  <c r="M8" i="6"/>
  <c r="P8" i="6" s="1"/>
  <c r="L8" i="6"/>
  <c r="O8" i="6" s="1"/>
  <c r="K8" i="6"/>
  <c r="N8" i="6" s="1"/>
  <c r="M7" i="6"/>
  <c r="P7" i="6" s="1"/>
  <c r="L7" i="6"/>
  <c r="O7" i="6" s="1"/>
  <c r="K7" i="6"/>
  <c r="N7" i="6" s="1"/>
  <c r="M6" i="6"/>
  <c r="P6" i="6" s="1"/>
  <c r="L6" i="6"/>
  <c r="O6" i="6" s="1"/>
  <c r="K6" i="6"/>
  <c r="N6" i="6" s="1"/>
  <c r="M5" i="6"/>
  <c r="P5" i="6" s="1"/>
  <c r="L5" i="6"/>
  <c r="O5" i="6" s="1"/>
  <c r="K5" i="6"/>
  <c r="N5" i="6" s="1"/>
  <c r="P4" i="6"/>
  <c r="M4" i="6"/>
  <c r="L4" i="6"/>
  <c r="O4" i="6" s="1"/>
  <c r="K4" i="6"/>
  <c r="N4" i="6" s="1"/>
  <c r="P3" i="6"/>
  <c r="M3" i="6"/>
  <c r="L3" i="6"/>
  <c r="O3" i="6" s="1"/>
  <c r="K3" i="6"/>
  <c r="N3" i="6" s="1"/>
  <c r="P2" i="6"/>
  <c r="M2" i="6"/>
  <c r="L2" i="6"/>
  <c r="O2" i="6" s="1"/>
  <c r="K2" i="6"/>
  <c r="N2" i="6" s="1"/>
  <c r="O9" i="5"/>
  <c r="M9" i="5"/>
  <c r="P9" i="5" s="1"/>
  <c r="L9" i="5"/>
  <c r="K9" i="5"/>
  <c r="N9" i="5" s="1"/>
  <c r="M8" i="5"/>
  <c r="P8" i="5" s="1"/>
  <c r="L8" i="5"/>
  <c r="O8" i="5" s="1"/>
  <c r="K8" i="5"/>
  <c r="N8" i="5" s="1"/>
  <c r="M7" i="5"/>
  <c r="P7" i="5" s="1"/>
  <c r="L7" i="5"/>
  <c r="O7" i="5" s="1"/>
  <c r="K7" i="5"/>
  <c r="N7" i="5" s="1"/>
  <c r="M6" i="5"/>
  <c r="P6" i="5" s="1"/>
  <c r="L6" i="5"/>
  <c r="O6" i="5" s="1"/>
  <c r="K6" i="5"/>
  <c r="N6" i="5" s="1"/>
  <c r="M5" i="5"/>
  <c r="P5" i="5" s="1"/>
  <c r="L5" i="5"/>
  <c r="O5" i="5" s="1"/>
  <c r="K5" i="5"/>
  <c r="N5" i="5" s="1"/>
  <c r="N4" i="5"/>
  <c r="M4" i="5"/>
  <c r="P4" i="5" s="1"/>
  <c r="L4" i="5"/>
  <c r="O4" i="5" s="1"/>
  <c r="K4" i="5"/>
  <c r="M3" i="5"/>
  <c r="P3" i="5" s="1"/>
  <c r="L3" i="5"/>
  <c r="O3" i="5" s="1"/>
  <c r="K3" i="5"/>
  <c r="N3" i="5" s="1"/>
  <c r="M2" i="5"/>
  <c r="P2" i="5" s="1"/>
  <c r="L2" i="5"/>
  <c r="O2" i="5" s="1"/>
  <c r="K2" i="5"/>
  <c r="N2" i="5" s="1"/>
  <c r="M8" i="4"/>
  <c r="P8" i="4" s="1"/>
  <c r="L8" i="4"/>
  <c r="O8" i="4" s="1"/>
  <c r="K8" i="4"/>
  <c r="N8" i="4" s="1"/>
  <c r="M7" i="4"/>
  <c r="P7" i="4" s="1"/>
  <c r="L7" i="4"/>
  <c r="O7" i="4" s="1"/>
  <c r="K7" i="4"/>
  <c r="N7" i="4" s="1"/>
  <c r="M6" i="4"/>
  <c r="P6" i="4" s="1"/>
  <c r="L6" i="4"/>
  <c r="O6" i="4" s="1"/>
  <c r="K6" i="4"/>
  <c r="N6" i="4" s="1"/>
  <c r="M5" i="4"/>
  <c r="P5" i="4" s="1"/>
  <c r="L5" i="4"/>
  <c r="O5" i="4" s="1"/>
  <c r="K5" i="4"/>
  <c r="N5" i="4" s="1"/>
  <c r="N4" i="4"/>
  <c r="M4" i="4"/>
  <c r="P4" i="4" s="1"/>
  <c r="L4" i="4"/>
  <c r="O4" i="4" s="1"/>
  <c r="K4" i="4"/>
  <c r="N3" i="4"/>
  <c r="M3" i="4"/>
  <c r="P3" i="4" s="1"/>
  <c r="L3" i="4"/>
  <c r="O3" i="4" s="1"/>
  <c r="K3" i="4"/>
  <c r="M2" i="4"/>
  <c r="P2" i="4" s="1"/>
  <c r="L2" i="4"/>
  <c r="O2" i="4" s="1"/>
  <c r="K2" i="4"/>
  <c r="N2" i="4" s="1"/>
  <c r="M8" i="3"/>
  <c r="P8" i="3" s="1"/>
  <c r="L8" i="3"/>
  <c r="O8" i="3" s="1"/>
  <c r="K8" i="3"/>
  <c r="N8" i="3" s="1"/>
  <c r="M7" i="3"/>
  <c r="P7" i="3" s="1"/>
  <c r="L7" i="3"/>
  <c r="O7" i="3" s="1"/>
  <c r="K7" i="3"/>
  <c r="N7" i="3" s="1"/>
  <c r="M6" i="3"/>
  <c r="P6" i="3" s="1"/>
  <c r="L6" i="3"/>
  <c r="O6" i="3" s="1"/>
  <c r="K6" i="3"/>
  <c r="N6" i="3" s="1"/>
  <c r="M5" i="3"/>
  <c r="P5" i="3" s="1"/>
  <c r="L5" i="3"/>
  <c r="O5" i="3" s="1"/>
  <c r="K5" i="3"/>
  <c r="N5" i="3" s="1"/>
  <c r="M4" i="3"/>
  <c r="P4" i="3" s="1"/>
  <c r="L4" i="3"/>
  <c r="O4" i="3" s="1"/>
  <c r="K4" i="3"/>
  <c r="N4" i="3" s="1"/>
  <c r="M3" i="3"/>
  <c r="P3" i="3" s="1"/>
  <c r="L3" i="3"/>
  <c r="O3" i="3" s="1"/>
  <c r="K3" i="3"/>
  <c r="N3" i="3" s="1"/>
  <c r="M2" i="3"/>
  <c r="P2" i="3" s="1"/>
  <c r="L2" i="3"/>
  <c r="O2" i="3" s="1"/>
  <c r="K2" i="3"/>
  <c r="N2" i="3" s="1"/>
  <c r="P11" i="1"/>
  <c r="K11" i="1"/>
  <c r="N11" i="1" s="1"/>
  <c r="L11" i="1"/>
  <c r="O11" i="1" s="1"/>
  <c r="M11" i="1"/>
  <c r="M3" i="1" l="1"/>
  <c r="P3" i="1" s="1"/>
  <c r="M4" i="1"/>
  <c r="P4" i="1" s="1"/>
  <c r="M5" i="1"/>
  <c r="P5" i="1" s="1"/>
  <c r="M6" i="1"/>
  <c r="P6" i="1" s="1"/>
  <c r="M7" i="1"/>
  <c r="P7" i="1" s="1"/>
  <c r="M8" i="1"/>
  <c r="P8" i="1" s="1"/>
  <c r="M9" i="1"/>
  <c r="P9" i="1" s="1"/>
  <c r="M10" i="1"/>
  <c r="P10" i="1" s="1"/>
  <c r="M12" i="1"/>
  <c r="P12" i="1" s="1"/>
  <c r="M2" i="1"/>
  <c r="P2" i="1" s="1"/>
  <c r="L3" i="1"/>
  <c r="O3" i="1" s="1"/>
  <c r="L4" i="1"/>
  <c r="O4" i="1" s="1"/>
  <c r="L5" i="1"/>
  <c r="O5" i="1" s="1"/>
  <c r="L6" i="1"/>
  <c r="O6" i="1" s="1"/>
  <c r="L7" i="1"/>
  <c r="O7" i="1" s="1"/>
  <c r="L8" i="1"/>
  <c r="O8" i="1" s="1"/>
  <c r="L9" i="1"/>
  <c r="O9" i="1" s="1"/>
  <c r="L10" i="1"/>
  <c r="O10" i="1" s="1"/>
  <c r="L12" i="1"/>
  <c r="O12" i="1" s="1"/>
  <c r="L2" i="1"/>
  <c r="O2" i="1" s="1"/>
  <c r="K2" i="1"/>
  <c r="N2" i="1" s="1"/>
  <c r="K3" i="1"/>
  <c r="N3" i="1" s="1"/>
  <c r="K4" i="1"/>
  <c r="N4" i="1" s="1"/>
  <c r="K5" i="1"/>
  <c r="N5" i="1" s="1"/>
  <c r="K6" i="1"/>
  <c r="N6" i="1" s="1"/>
  <c r="K7" i="1"/>
  <c r="N7" i="1" s="1"/>
  <c r="K8" i="1"/>
  <c r="N8" i="1" s="1"/>
  <c r="K9" i="1"/>
  <c r="N9" i="1" s="1"/>
  <c r="K10" i="1"/>
  <c r="N10" i="1" s="1"/>
  <c r="K12" i="1"/>
  <c r="N12" i="1" s="1"/>
</calcChain>
</file>

<file path=xl/sharedStrings.xml><?xml version="1.0" encoding="utf-8"?>
<sst xmlns="http://schemas.openxmlformats.org/spreadsheetml/2006/main" count="363" uniqueCount="105">
  <si>
    <t>معبر</t>
  </si>
  <si>
    <t>عرض معبر</t>
  </si>
  <si>
    <t>مسکونی</t>
  </si>
  <si>
    <t>تجاری</t>
  </si>
  <si>
    <t>اداری</t>
  </si>
  <si>
    <t>درصد افزایش</t>
  </si>
  <si>
    <t>بلوک</t>
  </si>
  <si>
    <t xml:space="preserve">فرعی خ ولایت </t>
  </si>
  <si>
    <t xml:space="preserve">فرعی شرقی خ ولایت </t>
  </si>
  <si>
    <t xml:space="preserve">فرعی غربی خ ولایت </t>
  </si>
  <si>
    <t xml:space="preserve">پشت جبهه خ ولایت </t>
  </si>
  <si>
    <t>خیابان برق</t>
  </si>
  <si>
    <t xml:space="preserve">کمربندی </t>
  </si>
  <si>
    <t xml:space="preserve">خ 40متری فشار قوی </t>
  </si>
  <si>
    <t xml:space="preserve">تفکیک سید فرهاد </t>
  </si>
  <si>
    <t xml:space="preserve">فرعی کمربندی </t>
  </si>
  <si>
    <t xml:space="preserve">فرعی خ جهاد </t>
  </si>
  <si>
    <t xml:space="preserve">فرعی بلوار کشاورز </t>
  </si>
  <si>
    <t xml:space="preserve">فرعی خیابان دکتر حسابی و جهاد </t>
  </si>
  <si>
    <t xml:space="preserve">بر روی خیابان جهاد </t>
  </si>
  <si>
    <t xml:space="preserve">خ دکتر حسابی </t>
  </si>
  <si>
    <t xml:space="preserve">بلوار کشاورز </t>
  </si>
  <si>
    <t>تفکی سید فرهاد</t>
  </si>
  <si>
    <t xml:space="preserve">تفکیک سید فرهاد و بلوار کشاورز </t>
  </si>
  <si>
    <t xml:space="preserve">خ امام سجاد </t>
  </si>
  <si>
    <t xml:space="preserve">پشت جبهه بلوار کشاورز </t>
  </si>
  <si>
    <t>بلوک5</t>
  </si>
  <si>
    <t>فرعی خ امام سجاد</t>
  </si>
  <si>
    <t xml:space="preserve">فرعی خ امام سجاد </t>
  </si>
  <si>
    <t xml:space="preserve">فرعی خ دکتر حسابی </t>
  </si>
  <si>
    <t xml:space="preserve">فرعی های خ 40متری و بلوار کشاورز </t>
  </si>
  <si>
    <t>بلوک6</t>
  </si>
  <si>
    <t xml:space="preserve">فرعی تفکیک بذرافکن </t>
  </si>
  <si>
    <t xml:space="preserve">فرعی خ شریعتی و کشاورز </t>
  </si>
  <si>
    <t xml:space="preserve">فرعی های خ امام مهدی </t>
  </si>
  <si>
    <t xml:space="preserve">خ امام مهدی </t>
  </si>
  <si>
    <t xml:space="preserve">بلوار امام  </t>
  </si>
  <si>
    <t>خ دکتر حسابی</t>
  </si>
  <si>
    <t>فرعی های خ امام مهدی و بلوار کشاورز</t>
  </si>
  <si>
    <t xml:space="preserve">فرعی بلوار امام و خ فاطمیه </t>
  </si>
  <si>
    <t>بلوک7</t>
  </si>
  <si>
    <t xml:space="preserve">فرعی خ امام حسن </t>
  </si>
  <si>
    <t xml:space="preserve">فرعی خ کمیته و امام حسن </t>
  </si>
  <si>
    <t xml:space="preserve">فرعی خ امام حسن- فاطمیه- رجایی </t>
  </si>
  <si>
    <t>فرعی خ فاطمیه و امام حسن -کمیته</t>
  </si>
  <si>
    <t>خ خلیج فارس</t>
  </si>
  <si>
    <t>بلوار امام خمینی</t>
  </si>
  <si>
    <t>بلوک8</t>
  </si>
  <si>
    <t xml:space="preserve">فرعی خ الزهرا </t>
  </si>
  <si>
    <t xml:space="preserve">فرعی خ الزهرا و دانش  </t>
  </si>
  <si>
    <t xml:space="preserve">فرعی خ  دانش </t>
  </si>
  <si>
    <t xml:space="preserve">فرعی شهید کشاورز </t>
  </si>
  <si>
    <t xml:space="preserve">خ 18 متری </t>
  </si>
  <si>
    <t xml:space="preserve">خ 24متری </t>
  </si>
  <si>
    <t xml:space="preserve">خ 20متری </t>
  </si>
  <si>
    <t>بلوک9</t>
  </si>
  <si>
    <t xml:space="preserve"> فرعی خ آزادی </t>
  </si>
  <si>
    <t xml:space="preserve">فرعی خ آزادی </t>
  </si>
  <si>
    <t xml:space="preserve">فرعی خ ازادی و دانش </t>
  </si>
  <si>
    <t xml:space="preserve">فرعی خ امام سجاد ودانش </t>
  </si>
  <si>
    <t xml:space="preserve">فرعی بلوار امام </t>
  </si>
  <si>
    <t>فرعی بلوار امام</t>
  </si>
  <si>
    <t xml:space="preserve">بلوار امام </t>
  </si>
  <si>
    <t>بلوک10</t>
  </si>
  <si>
    <t xml:space="preserve">فرعی خ گلزار </t>
  </si>
  <si>
    <t xml:space="preserve">تفکیکی بذرافشان </t>
  </si>
  <si>
    <t xml:space="preserve">فرعی خ گلزار .شهدا و بذرافشان </t>
  </si>
  <si>
    <t xml:space="preserve">خ گلزار شهدا </t>
  </si>
  <si>
    <t>بلوک11</t>
  </si>
  <si>
    <t xml:space="preserve">اراضی زراعی مجاور شهر </t>
  </si>
  <si>
    <t xml:space="preserve">اراضی زراعی مجاور شهر تا یک هکتار </t>
  </si>
  <si>
    <t xml:space="preserve">اراضی زراعی تا 5 هکتار </t>
  </si>
  <si>
    <t xml:space="preserve">اراضی دیمی بر جاده </t>
  </si>
  <si>
    <t xml:space="preserve">اراضی بر جاده و کمربندی </t>
  </si>
  <si>
    <t xml:space="preserve">اراضی بر چاده داریون </t>
  </si>
  <si>
    <t xml:space="preserve">اراضی بر جاده داریون </t>
  </si>
  <si>
    <t>بلوک یک (1)</t>
  </si>
  <si>
    <t>بلوک دو(2)</t>
  </si>
  <si>
    <t>بلوک سه (3)</t>
  </si>
  <si>
    <t>بلوک 4</t>
  </si>
  <si>
    <t xml:space="preserve">فرعی خ امام سجاد و بلوار کشا </t>
  </si>
  <si>
    <t>یزدان رحیمی بوگر</t>
  </si>
  <si>
    <t xml:space="preserve">شهردار داریون </t>
  </si>
  <si>
    <t xml:space="preserve">رئیس شورای اسلامی شهر داریون </t>
  </si>
  <si>
    <t>رئیس شورای اسلامی شهر داریون</t>
  </si>
  <si>
    <t>شهردار داریون</t>
  </si>
  <si>
    <t xml:space="preserve">یزدان رحیمی بوگر </t>
  </si>
  <si>
    <t xml:space="preserve">          شهردار داریون </t>
  </si>
  <si>
    <t xml:space="preserve">            شهردار داریون  </t>
  </si>
  <si>
    <t>فیمت دارایی  مسکونی مبنای سال 1404</t>
  </si>
  <si>
    <t>فیمت دارایی  تجاری مبنای سال 1404</t>
  </si>
  <si>
    <t>فیمت دارایی  اداری مبنای سال 1404</t>
  </si>
  <si>
    <t>ضریب مسکونی سال 1404</t>
  </si>
  <si>
    <t>ضریب تجاری سال 1404</t>
  </si>
  <si>
    <t>ضریب اداری سال 1404</t>
  </si>
  <si>
    <t xml:space="preserve">قیمت دارایی مسکونی 1405  </t>
  </si>
  <si>
    <t>قیمت دارایی تجاری 1405</t>
  </si>
  <si>
    <t>قیمت دارایی اداری 1405</t>
  </si>
  <si>
    <t>ضریب مسکونی 1405</t>
  </si>
  <si>
    <t>ضریب تجاری 1405</t>
  </si>
  <si>
    <t>ضریب اداری 1405</t>
  </si>
  <si>
    <t xml:space="preserve">نرگس افتخار  </t>
  </si>
  <si>
    <t xml:space="preserve">نرگس افتخار </t>
  </si>
  <si>
    <t>نرگس افتخار</t>
  </si>
  <si>
    <t xml:space="preserve">  شورای اسلامی شهر داریون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</si>
</sst>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-&quot;ريال&quot;\ * #,##0_-;_-&quot;ريال&quot;\ * #,##0\-;_-&quot;ريال&quot;\ * &quot;-&quot;_-;_-@_-"/>
    <numFmt numFmtId="41" formatCode="_-* #,##0_-;_-* #,##0\-;_-* &quot;-&quot;_-;_-@_-"/>
    <numFmt numFmtId="43" formatCode="_-* #,##0.00_-;_-* #,##0.00\-;_-* &quot;-&quot;??_-;_-@_-"/>
    <numFmt numFmtId="164" formatCode="_(* #,##0_);_(* \(#,##0\);_(* &quot;-&quot;_);_(@_)"/>
    <numFmt numFmtId="165" formatCode="_-[$ريال-429]* #,##0_-;_-[$ريال-429]* #,##0\-;_-[$ريال-429]* &quot;-&quot;_-;_-@_-"/>
    <numFmt numFmtId="166" formatCode="0.0"/>
  </numFmts>
  <fonts count="13" x14ac:knownFonts="1">
    <font>
      <sz val="11"/>
      <color theme="1"/>
      <name val="Arial"/>
      <family val="2"/>
      <scheme val="minor"/>
    </font>
    <font>
      <sz val="11"/>
      <color theme="1"/>
      <name val="2  Titr"/>
      <charset val="178"/>
    </font>
    <font>
      <sz val="11"/>
      <color theme="1"/>
      <name val="B Nazanin"/>
      <charset val="178"/>
    </font>
    <font>
      <sz val="11"/>
      <color theme="1"/>
      <name val="B Zar"/>
      <charset val="178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theme="1"/>
      <name val="B Nazanin"/>
      <charset val="178"/>
    </font>
    <font>
      <sz val="12"/>
      <color theme="1"/>
      <name val="Arial"/>
      <family val="2"/>
      <scheme val="minor"/>
    </font>
    <font>
      <sz val="12"/>
      <color theme="1"/>
      <name val="B Nazanin"/>
      <charset val="178"/>
    </font>
    <font>
      <sz val="14"/>
      <color theme="1"/>
      <name val="Arial"/>
      <family val="2"/>
      <scheme val="minor"/>
    </font>
    <font>
      <sz val="14"/>
      <color theme="1"/>
      <name val="B Nazanin"/>
      <charset val="178"/>
    </font>
    <font>
      <sz val="12"/>
      <color theme="1"/>
      <name val="B Zar"/>
      <charset val="178"/>
    </font>
    <font>
      <sz val="10"/>
      <color theme="1"/>
      <name val="2  Titr"/>
      <charset val="17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1">
    <xf numFmtId="0" fontId="0" fillId="0" borderId="0" xfId="0"/>
    <xf numFmtId="0" fontId="1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right" vertical="center" wrapText="1"/>
    </xf>
    <xf numFmtId="1" fontId="3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right" vertical="center"/>
    </xf>
    <xf numFmtId="49" fontId="0" fillId="0" borderId="1" xfId="0" applyNumberFormat="1" applyBorder="1" applyAlignment="1">
      <alignment vertical="center"/>
    </xf>
    <xf numFmtId="49" fontId="3" fillId="0" borderId="1" xfId="0" applyNumberFormat="1" applyFont="1" applyBorder="1" applyAlignment="1">
      <alignment vertical="center"/>
    </xf>
    <xf numFmtId="0" fontId="3" fillId="0" borderId="1" xfId="0" applyFont="1" applyBorder="1"/>
    <xf numFmtId="42" fontId="3" fillId="0" borderId="1" xfId="0" applyNumberFormat="1" applyFont="1" applyBorder="1"/>
    <xf numFmtId="0" fontId="2" fillId="0" borderId="1" xfId="0" applyFont="1" applyBorder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41" fontId="2" fillId="0" borderId="4" xfId="0" applyNumberFormat="1" applyFont="1" applyBorder="1" applyAlignment="1">
      <alignment horizontal="center" vertical="center" wrapText="1"/>
    </xf>
    <xf numFmtId="41" fontId="2" fillId="0" borderId="5" xfId="0" applyNumberFormat="1" applyFont="1" applyBorder="1" applyAlignment="1">
      <alignment horizontal="center" vertical="center" wrapText="1"/>
    </xf>
    <xf numFmtId="41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165" fontId="2" fillId="0" borderId="1" xfId="0" applyNumberFormat="1" applyFont="1" applyBorder="1"/>
    <xf numFmtId="164" fontId="2" fillId="0" borderId="1" xfId="0" applyNumberFormat="1" applyFont="1" applyBorder="1"/>
    <xf numFmtId="164" fontId="2" fillId="0" borderId="2" xfId="0" applyNumberFormat="1" applyFont="1" applyBorder="1"/>
    <xf numFmtId="166" fontId="2" fillId="0" borderId="1" xfId="0" applyNumberFormat="1" applyFont="1" applyBorder="1"/>
    <xf numFmtId="166" fontId="2" fillId="0" borderId="1" xfId="1" applyNumberFormat="1" applyFont="1" applyBorder="1"/>
    <xf numFmtId="166" fontId="2" fillId="0" borderId="14" xfId="0" applyNumberFormat="1" applyFont="1" applyBorder="1"/>
    <xf numFmtId="166" fontId="2" fillId="0" borderId="2" xfId="0" applyNumberFormat="1" applyFont="1" applyBorder="1"/>
    <xf numFmtId="166" fontId="2" fillId="0" borderId="0" xfId="0" applyNumberFormat="1" applyFont="1" applyFill="1" applyBorder="1"/>
    <xf numFmtId="0" fontId="5" fillId="0" borderId="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1" fontId="6" fillId="0" borderId="4" xfId="0" applyNumberFormat="1" applyFont="1" applyBorder="1" applyAlignment="1">
      <alignment horizontal="center" vertical="center" wrapText="1"/>
    </xf>
    <xf numFmtId="41" fontId="6" fillId="0" borderId="5" xfId="0" applyNumberFormat="1" applyFont="1" applyBorder="1" applyAlignment="1">
      <alignment horizontal="center" vertical="center" wrapText="1"/>
    </xf>
    <xf numFmtId="41" fontId="6" fillId="0" borderId="2" xfId="0" applyNumberFormat="1" applyFont="1" applyBorder="1" applyAlignment="1">
      <alignment horizontal="center" vertical="center" wrapText="1"/>
    </xf>
    <xf numFmtId="41" fontId="8" fillId="0" borderId="2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1" fontId="10" fillId="0" borderId="4" xfId="0" applyNumberFormat="1" applyFont="1" applyBorder="1" applyAlignment="1">
      <alignment horizontal="center" vertical="center" wrapText="1"/>
    </xf>
    <xf numFmtId="41" fontId="10" fillId="0" borderId="5" xfId="0" applyNumberFormat="1" applyFont="1" applyBorder="1" applyAlignment="1">
      <alignment horizontal="center" vertical="center" wrapText="1"/>
    </xf>
    <xf numFmtId="41" fontId="10" fillId="0" borderId="2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right" vertical="center" wrapText="1"/>
    </xf>
    <xf numFmtId="1" fontId="11" fillId="0" borderId="1" xfId="0" applyNumberFormat="1" applyFont="1" applyBorder="1" applyAlignment="1">
      <alignment horizontal="center"/>
    </xf>
    <xf numFmtId="164" fontId="8" fillId="0" borderId="1" xfId="0" applyNumberFormat="1" applyFont="1" applyBorder="1"/>
    <xf numFmtId="166" fontId="8" fillId="0" borderId="1" xfId="1" applyNumberFormat="1" applyFont="1" applyBorder="1"/>
    <xf numFmtId="166" fontId="8" fillId="0" borderId="1" xfId="0" applyNumberFormat="1" applyFont="1" applyBorder="1"/>
    <xf numFmtId="166" fontId="8" fillId="0" borderId="14" xfId="0" applyNumberFormat="1" applyFont="1" applyBorder="1"/>
    <xf numFmtId="164" fontId="8" fillId="0" borderId="2" xfId="0" applyNumberFormat="1" applyFont="1" applyBorder="1"/>
    <xf numFmtId="166" fontId="8" fillId="0" borderId="2" xfId="0" applyNumberFormat="1" applyFont="1" applyBorder="1"/>
    <xf numFmtId="49" fontId="8" fillId="0" borderId="1" xfId="0" applyNumberFormat="1" applyFont="1" applyBorder="1" applyAlignment="1">
      <alignment horizontal="right" vertical="center"/>
    </xf>
    <xf numFmtId="49" fontId="7" fillId="0" borderId="1" xfId="0" applyNumberFormat="1" applyFont="1" applyBorder="1" applyAlignment="1">
      <alignment vertical="center"/>
    </xf>
    <xf numFmtId="49" fontId="11" fillId="0" borderId="1" xfId="0" applyNumberFormat="1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166" fontId="8" fillId="0" borderId="0" xfId="0" applyNumberFormat="1" applyFont="1" applyFill="1" applyBorder="1"/>
    <xf numFmtId="0" fontId="9" fillId="0" borderId="0" xfId="0" applyFont="1"/>
    <xf numFmtId="0" fontId="1" fillId="0" borderId="6" xfId="0" applyFont="1" applyBorder="1" applyAlignment="1">
      <alignment horizontal="center" vertical="center" textRotation="90"/>
    </xf>
    <xf numFmtId="0" fontId="0" fillId="0" borderId="7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 textRotation="90"/>
    </xf>
    <xf numFmtId="0" fontId="0" fillId="0" borderId="9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 textRotation="90"/>
    </xf>
    <xf numFmtId="0" fontId="0" fillId="0" borderId="11" xfId="0" applyBorder="1" applyAlignment="1">
      <alignment horizontal="center" vertical="center"/>
    </xf>
    <xf numFmtId="0" fontId="1" fillId="0" borderId="12" xfId="0" applyFont="1" applyBorder="1" applyAlignment="1">
      <alignment horizontal="center" vertical="top"/>
    </xf>
    <xf numFmtId="0" fontId="0" fillId="0" borderId="13" xfId="0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rightToLeft="1" zoomScale="70" zoomScaleNormal="70" workbookViewId="0">
      <selection activeCell="N5" sqref="N5"/>
    </sheetView>
  </sheetViews>
  <sheetFormatPr defaultRowHeight="14.25" x14ac:dyDescent="0.2"/>
  <cols>
    <col min="1" max="1" width="5.875" customWidth="1"/>
    <col min="2" max="2" width="11.375" customWidth="1"/>
    <col min="3" max="3" width="8.875" customWidth="1"/>
    <col min="4" max="4" width="7.5" customWidth="1"/>
    <col min="5" max="5" width="9.375" customWidth="1"/>
    <col min="6" max="6" width="8.625" customWidth="1"/>
    <col min="7" max="7" width="7.5" customWidth="1"/>
    <col min="8" max="8" width="5.875" customWidth="1"/>
    <col min="9" max="9" width="5.5" customWidth="1"/>
    <col min="10" max="10" width="4.875" customWidth="1"/>
    <col min="11" max="11" width="9" customWidth="1"/>
    <col min="12" max="12" width="9.5" customWidth="1"/>
    <col min="13" max="13" width="6.875" customWidth="1"/>
    <col min="14" max="14" width="5.75" customWidth="1"/>
    <col min="15" max="15" width="6.625" customWidth="1"/>
    <col min="16" max="16" width="6.125" customWidth="1"/>
  </cols>
  <sheetData>
    <row r="1" spans="1:16" ht="107.25" customHeight="1" thickTop="1" thickBot="1" x14ac:dyDescent="0.25">
      <c r="A1" s="59" t="s">
        <v>6</v>
      </c>
      <c r="B1" s="60"/>
      <c r="C1" s="1" t="s">
        <v>0</v>
      </c>
      <c r="D1" s="1" t="s">
        <v>1</v>
      </c>
      <c r="E1" s="33" t="s">
        <v>89</v>
      </c>
      <c r="F1" s="33" t="s">
        <v>90</v>
      </c>
      <c r="G1" s="33" t="s">
        <v>91</v>
      </c>
      <c r="H1" s="33" t="s">
        <v>92</v>
      </c>
      <c r="I1" s="33" t="s">
        <v>93</v>
      </c>
      <c r="J1" s="34" t="s">
        <v>94</v>
      </c>
      <c r="K1" s="35" t="s">
        <v>95</v>
      </c>
      <c r="L1" s="36" t="s">
        <v>96</v>
      </c>
      <c r="M1" s="37" t="s">
        <v>97</v>
      </c>
      <c r="N1" s="32" t="s">
        <v>98</v>
      </c>
      <c r="O1" s="38" t="s">
        <v>99</v>
      </c>
      <c r="P1" s="38" t="s">
        <v>100</v>
      </c>
    </row>
    <row r="2" spans="1:16" ht="29.25" customHeight="1" thickTop="1" thickBot="1" x14ac:dyDescent="0.65">
      <c r="A2" s="53" t="s">
        <v>76</v>
      </c>
      <c r="B2" s="54"/>
      <c r="C2" s="39" t="s">
        <v>7</v>
      </c>
      <c r="D2" s="40">
        <v>6</v>
      </c>
      <c r="E2" s="41">
        <v>44528</v>
      </c>
      <c r="F2" s="41">
        <v>62710</v>
      </c>
      <c r="G2" s="41">
        <v>53636</v>
      </c>
      <c r="H2" s="42">
        <v>6</v>
      </c>
      <c r="I2" s="43">
        <v>6</v>
      </c>
      <c r="J2" s="44">
        <v>4.5999999999999996</v>
      </c>
      <c r="K2" s="45">
        <f>(IF(D2&gt;20,8,D2-12)*2+100)%*$B$13*11.5%</f>
        <v>50600</v>
      </c>
      <c r="L2" s="45">
        <f>(IF(D2&gt;30,18,D2-12)*3+100)%*$B$14*11.5%</f>
        <v>88642</v>
      </c>
      <c r="M2" s="45">
        <f>(IF(D2&gt;30,18,D2-12)*2+100)%*$B$15*11.5%</f>
        <v>62744</v>
      </c>
      <c r="N2" s="46">
        <f>((H2*E2)/K2)*(100+$B$16)%</f>
        <v>7.4976000000000003</v>
      </c>
      <c r="O2" s="46">
        <f>((I2*F2)/L2)*(100+$B$16)%</f>
        <v>6.0274948669930737</v>
      </c>
      <c r="P2" s="46">
        <f>((J2*G2)/M2)*(100+$B$16)%</f>
        <v>5.5838064516129018</v>
      </c>
    </row>
    <row r="3" spans="1:16" ht="30.75" customHeight="1" thickTop="1" thickBot="1" x14ac:dyDescent="0.65">
      <c r="A3" s="55"/>
      <c r="B3" s="56"/>
      <c r="C3" s="39" t="s">
        <v>7</v>
      </c>
      <c r="D3" s="40">
        <v>8</v>
      </c>
      <c r="E3" s="41">
        <v>46552</v>
      </c>
      <c r="F3" s="41">
        <v>67298</v>
      </c>
      <c r="G3" s="41">
        <v>56074</v>
      </c>
      <c r="H3" s="43">
        <v>6</v>
      </c>
      <c r="I3" s="42">
        <v>6</v>
      </c>
      <c r="J3" s="44">
        <v>4.5999999999999996</v>
      </c>
      <c r="K3" s="45">
        <f t="shared" ref="K3:K12" si="0">(IF(D3&gt;20,8,D3-12)*2+100)%*$B$13*11.5%</f>
        <v>52900</v>
      </c>
      <c r="L3" s="45">
        <f t="shared" ref="L3:L12" si="1">(IF(D3&gt;30,18,D3-12)*3+100)%*$B$14*11.5%</f>
        <v>95128</v>
      </c>
      <c r="M3" s="45">
        <f t="shared" ref="M3:M12" si="2">(IF(D3&gt;30,18,D3-12)*2+100)%*$B$15*11.5%</f>
        <v>65596</v>
      </c>
      <c r="N3" s="46">
        <f t="shared" ref="N3:N12" si="3">((H3*E3)/K3)*(100+$B$16)%</f>
        <v>7.4976000000000003</v>
      </c>
      <c r="O3" s="46">
        <f t="shared" ref="O3:O12" si="4">((I3*F3)/L3)*(100+$B$16)%</f>
        <v>6.0274468085106383</v>
      </c>
      <c r="P3" s="46">
        <f t="shared" ref="P3:P12" si="5">((J3*G3)/M3)*(100+$B$16)%</f>
        <v>5.5838064516129027</v>
      </c>
    </row>
    <row r="4" spans="1:16" ht="28.5" customHeight="1" thickTop="1" thickBot="1" x14ac:dyDescent="0.65">
      <c r="A4" s="55"/>
      <c r="B4" s="56"/>
      <c r="C4" s="39" t="s">
        <v>7</v>
      </c>
      <c r="D4" s="40">
        <v>10</v>
      </c>
      <c r="E4" s="41">
        <v>48576</v>
      </c>
      <c r="F4" s="41">
        <v>71887</v>
      </c>
      <c r="G4" s="41">
        <v>58512</v>
      </c>
      <c r="H4" s="43">
        <v>6</v>
      </c>
      <c r="I4" s="43">
        <v>6</v>
      </c>
      <c r="J4" s="44">
        <v>4.5999999999999996</v>
      </c>
      <c r="K4" s="45">
        <f t="shared" si="0"/>
        <v>55200</v>
      </c>
      <c r="L4" s="45">
        <f t="shared" si="1"/>
        <v>101614</v>
      </c>
      <c r="M4" s="45">
        <f t="shared" si="2"/>
        <v>68448</v>
      </c>
      <c r="N4" s="46">
        <f t="shared" si="3"/>
        <v>7.4976000000000003</v>
      </c>
      <c r="O4" s="46">
        <f t="shared" si="4"/>
        <v>6.0274887318676553</v>
      </c>
      <c r="P4" s="46">
        <f t="shared" si="5"/>
        <v>5.5838064516129018</v>
      </c>
    </row>
    <row r="5" spans="1:16" ht="37.5" customHeight="1" thickTop="1" thickBot="1" x14ac:dyDescent="0.65">
      <c r="A5" s="55"/>
      <c r="B5" s="56"/>
      <c r="C5" s="39" t="s">
        <v>8</v>
      </c>
      <c r="D5" s="40">
        <v>12</v>
      </c>
      <c r="E5" s="41">
        <v>50600</v>
      </c>
      <c r="F5" s="41">
        <v>76475</v>
      </c>
      <c r="G5" s="41">
        <v>60950</v>
      </c>
      <c r="H5" s="43">
        <v>6</v>
      </c>
      <c r="I5" s="43">
        <v>6</v>
      </c>
      <c r="J5" s="44">
        <v>4.5999999999999996</v>
      </c>
      <c r="K5" s="45">
        <f t="shared" si="0"/>
        <v>57500</v>
      </c>
      <c r="L5" s="45">
        <f t="shared" si="1"/>
        <v>108100</v>
      </c>
      <c r="M5" s="45">
        <f t="shared" si="2"/>
        <v>71300</v>
      </c>
      <c r="N5" s="46">
        <f t="shared" si="3"/>
        <v>7.4976000000000003</v>
      </c>
      <c r="O5" s="46">
        <f t="shared" si="4"/>
        <v>6.0274468085106383</v>
      </c>
      <c r="P5" s="46">
        <f t="shared" si="5"/>
        <v>5.5838064516129027</v>
      </c>
    </row>
    <row r="6" spans="1:16" ht="31.5" customHeight="1" thickTop="1" thickBot="1" x14ac:dyDescent="0.65">
      <c r="A6" s="55"/>
      <c r="B6" s="56"/>
      <c r="C6" s="39" t="s">
        <v>9</v>
      </c>
      <c r="D6" s="40">
        <v>14</v>
      </c>
      <c r="E6" s="41">
        <v>52624</v>
      </c>
      <c r="F6" s="41">
        <v>81064</v>
      </c>
      <c r="G6" s="41">
        <v>63388</v>
      </c>
      <c r="H6" s="43">
        <v>6</v>
      </c>
      <c r="I6" s="43">
        <v>6</v>
      </c>
      <c r="J6" s="44">
        <v>4.5999999999999996</v>
      </c>
      <c r="K6" s="45">
        <f t="shared" si="0"/>
        <v>59800</v>
      </c>
      <c r="L6" s="45">
        <f t="shared" si="1"/>
        <v>114586</v>
      </c>
      <c r="M6" s="45">
        <f t="shared" si="2"/>
        <v>74152</v>
      </c>
      <c r="N6" s="46">
        <f t="shared" si="3"/>
        <v>7.4976000000000003</v>
      </c>
      <c r="O6" s="46">
        <f t="shared" si="4"/>
        <v>6.0274839858272387</v>
      </c>
      <c r="P6" s="46">
        <f t="shared" si="5"/>
        <v>5.5838064516129027</v>
      </c>
    </row>
    <row r="7" spans="1:16" ht="30.75" customHeight="1" thickTop="1" thickBot="1" x14ac:dyDescent="0.65">
      <c r="A7" s="55"/>
      <c r="B7" s="56"/>
      <c r="C7" s="39" t="s">
        <v>7</v>
      </c>
      <c r="D7" s="40">
        <v>16</v>
      </c>
      <c r="E7" s="41">
        <v>54648</v>
      </c>
      <c r="F7" s="41">
        <v>85652</v>
      </c>
      <c r="G7" s="41">
        <v>65826</v>
      </c>
      <c r="H7" s="43">
        <v>6</v>
      </c>
      <c r="I7" s="43">
        <v>6</v>
      </c>
      <c r="J7" s="44">
        <v>4.5999999999999996</v>
      </c>
      <c r="K7" s="45">
        <f t="shared" si="0"/>
        <v>62100</v>
      </c>
      <c r="L7" s="45">
        <f t="shared" si="1"/>
        <v>121072</v>
      </c>
      <c r="M7" s="45">
        <f t="shared" si="2"/>
        <v>77004</v>
      </c>
      <c r="N7" s="46">
        <f t="shared" si="3"/>
        <v>7.4976000000000003</v>
      </c>
      <c r="O7" s="46">
        <f t="shared" si="4"/>
        <v>6.0274468085106383</v>
      </c>
      <c r="P7" s="46">
        <f t="shared" si="5"/>
        <v>5.5838064516129027</v>
      </c>
    </row>
    <row r="8" spans="1:16" ht="39" thickTop="1" thickBot="1" x14ac:dyDescent="0.65">
      <c r="A8" s="55"/>
      <c r="B8" s="56"/>
      <c r="C8" s="39" t="s">
        <v>10</v>
      </c>
      <c r="D8" s="40">
        <v>18</v>
      </c>
      <c r="E8" s="41">
        <v>56672</v>
      </c>
      <c r="F8" s="41">
        <v>90241</v>
      </c>
      <c r="G8" s="41">
        <v>68264</v>
      </c>
      <c r="H8" s="43">
        <v>4.7</v>
      </c>
      <c r="I8" s="43">
        <v>6</v>
      </c>
      <c r="J8" s="44">
        <v>4.5999999999999996</v>
      </c>
      <c r="K8" s="45">
        <f t="shared" si="0"/>
        <v>64400</v>
      </c>
      <c r="L8" s="45">
        <f t="shared" si="1"/>
        <v>127558</v>
      </c>
      <c r="M8" s="45">
        <f t="shared" si="2"/>
        <v>79856.000000000015</v>
      </c>
      <c r="N8" s="46">
        <f t="shared" si="3"/>
        <v>5.8731200000000001</v>
      </c>
      <c r="O8" s="46">
        <f t="shared" si="4"/>
        <v>6.0274802050831777</v>
      </c>
      <c r="P8" s="46">
        <f t="shared" si="5"/>
        <v>5.5838064516129018</v>
      </c>
    </row>
    <row r="9" spans="1:16" ht="22.5" thickTop="1" thickBot="1" x14ac:dyDescent="0.65">
      <c r="A9" s="55"/>
      <c r="B9" s="56"/>
      <c r="C9" s="47" t="s">
        <v>10</v>
      </c>
      <c r="D9" s="40">
        <v>20</v>
      </c>
      <c r="E9" s="41">
        <v>58696</v>
      </c>
      <c r="F9" s="41">
        <v>94829</v>
      </c>
      <c r="G9" s="41">
        <v>70702</v>
      </c>
      <c r="H9" s="43">
        <v>6</v>
      </c>
      <c r="I9" s="43">
        <v>6</v>
      </c>
      <c r="J9" s="44">
        <v>4.5999999999999996</v>
      </c>
      <c r="K9" s="45">
        <f t="shared" si="0"/>
        <v>66700</v>
      </c>
      <c r="L9" s="45">
        <f t="shared" si="1"/>
        <v>134044</v>
      </c>
      <c r="M9" s="45">
        <f t="shared" si="2"/>
        <v>82708</v>
      </c>
      <c r="N9" s="46">
        <f t="shared" si="3"/>
        <v>7.4976000000000003</v>
      </c>
      <c r="O9" s="46">
        <f t="shared" si="4"/>
        <v>6.0274468085106383</v>
      </c>
      <c r="P9" s="46">
        <f t="shared" si="5"/>
        <v>5.5838064516129018</v>
      </c>
    </row>
    <row r="10" spans="1:16" ht="22.5" thickTop="1" thickBot="1" x14ac:dyDescent="0.65">
      <c r="A10" s="55"/>
      <c r="B10" s="56"/>
      <c r="C10" s="48" t="s">
        <v>11</v>
      </c>
      <c r="D10" s="40">
        <v>24</v>
      </c>
      <c r="E10" s="41">
        <v>58696</v>
      </c>
      <c r="F10" s="41">
        <v>104006</v>
      </c>
      <c r="G10" s="41">
        <v>75578</v>
      </c>
      <c r="H10" s="43">
        <v>6</v>
      </c>
      <c r="I10" s="43">
        <v>6</v>
      </c>
      <c r="J10" s="44">
        <v>0.4</v>
      </c>
      <c r="K10" s="45">
        <f t="shared" si="0"/>
        <v>66700</v>
      </c>
      <c r="L10" s="45">
        <f t="shared" si="1"/>
        <v>147016</v>
      </c>
      <c r="M10" s="45">
        <f t="shared" si="2"/>
        <v>88412</v>
      </c>
      <c r="N10" s="46">
        <f t="shared" si="3"/>
        <v>7.4976000000000003</v>
      </c>
      <c r="O10" s="46">
        <f t="shared" si="4"/>
        <v>6.0274468085106383</v>
      </c>
      <c r="P10" s="46">
        <f t="shared" si="5"/>
        <v>0.48554838709677417</v>
      </c>
    </row>
    <row r="11" spans="1:16" ht="22.5" thickTop="1" thickBot="1" x14ac:dyDescent="0.65">
      <c r="A11" s="55"/>
      <c r="B11" s="56"/>
      <c r="C11" s="48" t="s">
        <v>12</v>
      </c>
      <c r="D11" s="40">
        <v>30</v>
      </c>
      <c r="E11" s="41">
        <v>58696</v>
      </c>
      <c r="F11" s="41">
        <v>117772</v>
      </c>
      <c r="G11" s="41">
        <v>82892</v>
      </c>
      <c r="H11" s="43">
        <v>6</v>
      </c>
      <c r="I11" s="43">
        <v>6</v>
      </c>
      <c r="J11" s="44">
        <v>0.4</v>
      </c>
      <c r="K11" s="45">
        <f t="shared" si="0"/>
        <v>66700</v>
      </c>
      <c r="L11" s="45">
        <f t="shared" si="1"/>
        <v>166474</v>
      </c>
      <c r="M11" s="45">
        <f t="shared" si="2"/>
        <v>96968.000000000015</v>
      </c>
      <c r="N11" s="46">
        <f t="shared" si="3"/>
        <v>7.4976000000000003</v>
      </c>
      <c r="O11" s="46">
        <f t="shared" si="4"/>
        <v>6.0274723980921943</v>
      </c>
      <c r="P11" s="46">
        <f t="shared" si="5"/>
        <v>0.48554838709677417</v>
      </c>
    </row>
    <row r="12" spans="1:16" ht="22.5" thickTop="1" thickBot="1" x14ac:dyDescent="0.65">
      <c r="A12" s="57"/>
      <c r="B12" s="58"/>
      <c r="C12" s="49" t="s">
        <v>13</v>
      </c>
      <c r="D12" s="40">
        <v>40</v>
      </c>
      <c r="E12" s="41">
        <v>58696</v>
      </c>
      <c r="F12" s="41">
        <v>117772</v>
      </c>
      <c r="G12" s="41">
        <v>82892</v>
      </c>
      <c r="H12" s="43">
        <v>6</v>
      </c>
      <c r="I12" s="43">
        <v>6</v>
      </c>
      <c r="J12" s="44">
        <v>0.4</v>
      </c>
      <c r="K12" s="45">
        <f t="shared" si="0"/>
        <v>66700</v>
      </c>
      <c r="L12" s="45">
        <f t="shared" si="1"/>
        <v>166474</v>
      </c>
      <c r="M12" s="45">
        <f t="shared" si="2"/>
        <v>96968.000000000015</v>
      </c>
      <c r="N12" s="46">
        <f t="shared" si="3"/>
        <v>7.4976000000000003</v>
      </c>
      <c r="O12" s="46">
        <f t="shared" si="4"/>
        <v>6.0274723980921943</v>
      </c>
      <c r="P12" s="46">
        <f t="shared" si="5"/>
        <v>0.48554838709677417</v>
      </c>
    </row>
    <row r="13" spans="1:16" ht="20.25" thickTop="1" x14ac:dyDescent="0.55000000000000004">
      <c r="A13" s="7" t="s">
        <v>2</v>
      </c>
      <c r="B13" s="8">
        <v>500000</v>
      </c>
    </row>
    <row r="14" spans="1:16" ht="19.5" x14ac:dyDescent="0.55000000000000004">
      <c r="A14" s="7" t="s">
        <v>3</v>
      </c>
      <c r="B14" s="8">
        <v>940000</v>
      </c>
    </row>
    <row r="15" spans="1:16" ht="21" x14ac:dyDescent="0.45">
      <c r="A15" s="9" t="s">
        <v>4</v>
      </c>
      <c r="B15" s="18">
        <v>620000</v>
      </c>
      <c r="C15" s="10"/>
      <c r="D15" s="11"/>
      <c r="E15" s="52" t="s">
        <v>81</v>
      </c>
      <c r="F15" s="52"/>
      <c r="H15" s="51">
        <v>9</v>
      </c>
      <c r="I15" s="25"/>
      <c r="M15" s="52" t="s">
        <v>102</v>
      </c>
      <c r="N15" s="52"/>
      <c r="O15" s="52"/>
    </row>
    <row r="16" spans="1:16" ht="21" x14ac:dyDescent="0.45">
      <c r="A16" s="9" t="s">
        <v>5</v>
      </c>
      <c r="B16" s="9">
        <v>42</v>
      </c>
      <c r="C16" s="10"/>
      <c r="D16" s="11"/>
      <c r="E16" s="52" t="s">
        <v>82</v>
      </c>
      <c r="F16" s="52"/>
      <c r="M16" s="52" t="s">
        <v>83</v>
      </c>
      <c r="N16" s="52"/>
      <c r="O16" s="52"/>
    </row>
    <row r="17" spans="1:4" x14ac:dyDescent="0.2">
      <c r="A17" s="10"/>
      <c r="B17" s="11"/>
      <c r="C17" s="10"/>
      <c r="D17" s="11"/>
    </row>
    <row r="18" spans="1:4" x14ac:dyDescent="0.2">
      <c r="A18" s="10"/>
      <c r="B18" s="11"/>
      <c r="C18" s="10"/>
      <c r="D18" s="11"/>
    </row>
    <row r="19" spans="1:4" x14ac:dyDescent="0.2">
      <c r="A19" s="10"/>
      <c r="B19" s="11"/>
    </row>
    <row r="20" spans="1:4" x14ac:dyDescent="0.2">
      <c r="A20" s="10"/>
      <c r="B20" s="11"/>
    </row>
  </sheetData>
  <mergeCells count="2">
    <mergeCell ref="A2:B12"/>
    <mergeCell ref="A1:B1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rightToLeft="1" topLeftCell="A4" workbookViewId="0">
      <selection activeCell="B17" sqref="B17"/>
    </sheetView>
  </sheetViews>
  <sheetFormatPr defaultRowHeight="14.25" x14ac:dyDescent="0.2"/>
  <cols>
    <col min="2" max="2" width="11.5" bestFit="1" customWidth="1"/>
    <col min="4" max="4" width="6.875" customWidth="1"/>
    <col min="5" max="5" width="7" customWidth="1"/>
    <col min="6" max="6" width="7.375" customWidth="1"/>
    <col min="7" max="7" width="7.25" customWidth="1"/>
    <col min="8" max="8" width="6.5" customWidth="1"/>
    <col min="9" max="9" width="5.875" customWidth="1"/>
    <col min="10" max="10" width="6.625" customWidth="1"/>
    <col min="11" max="11" width="6.75" customWidth="1"/>
    <col min="12" max="12" width="7.25" customWidth="1"/>
    <col min="13" max="13" width="7.5" customWidth="1"/>
    <col min="14" max="14" width="6.125" customWidth="1"/>
    <col min="15" max="15" width="5.625" customWidth="1"/>
  </cols>
  <sheetData>
    <row r="1" spans="1:16" ht="76.5" customHeight="1" thickTop="1" thickBot="1" x14ac:dyDescent="0.25">
      <c r="A1" s="59" t="s">
        <v>6</v>
      </c>
      <c r="B1" s="60"/>
      <c r="C1" s="1" t="s">
        <v>0</v>
      </c>
      <c r="D1" s="1" t="s">
        <v>1</v>
      </c>
      <c r="E1" s="16" t="s">
        <v>89</v>
      </c>
      <c r="F1" s="16" t="s">
        <v>90</v>
      </c>
      <c r="G1" s="16" t="s">
        <v>91</v>
      </c>
      <c r="H1" s="16" t="s">
        <v>92</v>
      </c>
      <c r="I1" s="16" t="s">
        <v>93</v>
      </c>
      <c r="J1" s="17" t="s">
        <v>94</v>
      </c>
      <c r="K1" s="15" t="s">
        <v>95</v>
      </c>
      <c r="L1" s="12" t="s">
        <v>96</v>
      </c>
      <c r="M1" s="13" t="s">
        <v>97</v>
      </c>
      <c r="N1" s="14" t="s">
        <v>98</v>
      </c>
      <c r="O1" s="14" t="s">
        <v>99</v>
      </c>
      <c r="P1" s="14" t="s">
        <v>100</v>
      </c>
    </row>
    <row r="2" spans="1:16" ht="37.5" thickTop="1" thickBot="1" x14ac:dyDescent="0.6">
      <c r="A2" s="53" t="s">
        <v>55</v>
      </c>
      <c r="B2" s="54"/>
      <c r="C2" s="2" t="s">
        <v>56</v>
      </c>
      <c r="D2" s="3">
        <v>6</v>
      </c>
      <c r="E2" s="19">
        <v>55559</v>
      </c>
      <c r="F2" s="19">
        <v>78552</v>
      </c>
      <c r="G2" s="19">
        <v>66387</v>
      </c>
      <c r="H2" s="22">
        <v>7</v>
      </c>
      <c r="I2" s="21">
        <v>7</v>
      </c>
      <c r="J2" s="23">
        <v>5.4</v>
      </c>
      <c r="K2" s="20">
        <f>(IF(D2&gt;20,8,D2-12)*2+100)%*$B$13*11.5%</f>
        <v>64768</v>
      </c>
      <c r="L2" s="20">
        <f>(IF(D2&gt;30,18,D2-12)*3+100)%*$B$14*11.5%</f>
        <v>109388</v>
      </c>
      <c r="M2" s="20">
        <f>(IF(D2&gt;30,18,D2-12)*2+100)%*$B$15*11.5%</f>
        <v>76912</v>
      </c>
      <c r="N2" s="24">
        <f>((H2*E2)/K2)*(100+$B$16)%</f>
        <v>8.5266869441699598</v>
      </c>
      <c r="O2" s="24">
        <f>((I2*F2)/L2)*(100+$B$16)%</f>
        <v>7.1379573627820232</v>
      </c>
      <c r="P2" s="24">
        <f>((J2*G2)/M2)*(100+$B$16)%</f>
        <v>6.6186747971707938</v>
      </c>
    </row>
    <row r="3" spans="1:16" ht="37.5" thickTop="1" thickBot="1" x14ac:dyDescent="0.6">
      <c r="A3" s="55"/>
      <c r="B3" s="56"/>
      <c r="C3" s="2" t="s">
        <v>57</v>
      </c>
      <c r="D3" s="3">
        <v>8</v>
      </c>
      <c r="E3" s="19">
        <v>58084</v>
      </c>
      <c r="F3" s="19">
        <v>84300</v>
      </c>
      <c r="G3" s="19">
        <v>69405</v>
      </c>
      <c r="H3" s="21">
        <v>7</v>
      </c>
      <c r="I3" s="22">
        <v>7</v>
      </c>
      <c r="J3" s="23">
        <v>5.4</v>
      </c>
      <c r="K3" s="20">
        <f t="shared" ref="K3:K12" si="0">(IF(D3&gt;20,8,D3-12)*2+100)%*$B$13*11.5%</f>
        <v>67712</v>
      </c>
      <c r="L3" s="20">
        <f t="shared" ref="L3:L12" si="1">(IF(D3&gt;30,18,D3-12)*3+100)%*$B$14*11.5%</f>
        <v>117392</v>
      </c>
      <c r="M3" s="20">
        <f t="shared" ref="M3:M12" si="2">(IF(D3&gt;30,18,D3-12)*2+100)%*$B$15*11.5%</f>
        <v>80408</v>
      </c>
      <c r="N3" s="24">
        <f t="shared" ref="N3:P12" si="3">((H3*E3)/K3)*(100+$B$16)%</f>
        <v>8.526626890359168</v>
      </c>
      <c r="O3" s="24">
        <f t="shared" si="3"/>
        <v>7.1379821452909908</v>
      </c>
      <c r="P3" s="24">
        <f t="shared" si="3"/>
        <v>6.6187138095711866</v>
      </c>
    </row>
    <row r="4" spans="1:16" ht="37.5" thickTop="1" thickBot="1" x14ac:dyDescent="0.6">
      <c r="A4" s="55"/>
      <c r="B4" s="56"/>
      <c r="C4" s="2" t="s">
        <v>58</v>
      </c>
      <c r="D4" s="3">
        <v>10</v>
      </c>
      <c r="E4" s="19">
        <v>60610</v>
      </c>
      <c r="F4" s="19">
        <v>90047</v>
      </c>
      <c r="G4" s="19">
        <v>72422</v>
      </c>
      <c r="H4" s="21">
        <v>7</v>
      </c>
      <c r="I4" s="21">
        <v>7</v>
      </c>
      <c r="J4" s="23">
        <v>5.4</v>
      </c>
      <c r="K4" s="20">
        <f t="shared" si="0"/>
        <v>70656</v>
      </c>
      <c r="L4" s="20">
        <f t="shared" si="1"/>
        <v>125396</v>
      </c>
      <c r="M4" s="20">
        <f t="shared" si="2"/>
        <v>83904</v>
      </c>
      <c r="N4" s="24">
        <f t="shared" si="3"/>
        <v>8.5267125226449281</v>
      </c>
      <c r="O4" s="24">
        <f t="shared" si="3"/>
        <v>7.1379244951992087</v>
      </c>
      <c r="P4" s="24">
        <f t="shared" si="3"/>
        <v>6.6186581807780325</v>
      </c>
    </row>
    <row r="5" spans="1:16" ht="37.5" thickTop="1" thickBot="1" x14ac:dyDescent="0.6">
      <c r="A5" s="55"/>
      <c r="B5" s="56"/>
      <c r="C5" s="2" t="s">
        <v>59</v>
      </c>
      <c r="D5" s="3">
        <v>12</v>
      </c>
      <c r="E5" s="19">
        <v>63135</v>
      </c>
      <c r="F5" s="19">
        <v>95795</v>
      </c>
      <c r="G5" s="19">
        <v>75440</v>
      </c>
      <c r="H5" s="21">
        <v>7</v>
      </c>
      <c r="I5" s="21">
        <v>7</v>
      </c>
      <c r="J5" s="23">
        <v>5.4</v>
      </c>
      <c r="K5" s="20">
        <f t="shared" si="0"/>
        <v>73600</v>
      </c>
      <c r="L5" s="20">
        <f t="shared" si="1"/>
        <v>133400</v>
      </c>
      <c r="M5" s="20">
        <f t="shared" si="2"/>
        <v>87400</v>
      </c>
      <c r="N5" s="24">
        <f t="shared" si="3"/>
        <v>8.5266562500000003</v>
      </c>
      <c r="O5" s="24">
        <f t="shared" si="3"/>
        <v>7.137948275862068</v>
      </c>
      <c r="P5" s="24">
        <f t="shared" si="3"/>
        <v>6.6186947368421043</v>
      </c>
    </row>
    <row r="6" spans="1:16" ht="37.5" thickTop="1" thickBot="1" x14ac:dyDescent="0.6">
      <c r="A6" s="55"/>
      <c r="B6" s="56"/>
      <c r="C6" s="2" t="s">
        <v>60</v>
      </c>
      <c r="D6" s="3">
        <v>14</v>
      </c>
      <c r="E6" s="19">
        <v>65660</v>
      </c>
      <c r="F6" s="19">
        <v>101543</v>
      </c>
      <c r="G6" s="19">
        <v>78458</v>
      </c>
      <c r="H6" s="21">
        <v>7</v>
      </c>
      <c r="I6" s="21">
        <v>7</v>
      </c>
      <c r="J6" s="23">
        <v>5.4</v>
      </c>
      <c r="K6" s="20">
        <f t="shared" si="0"/>
        <v>76544</v>
      </c>
      <c r="L6" s="20">
        <f t="shared" si="1"/>
        <v>141404</v>
      </c>
      <c r="M6" s="20">
        <f t="shared" si="2"/>
        <v>90896</v>
      </c>
      <c r="N6" s="24">
        <f t="shared" si="3"/>
        <v>8.5266043060200651</v>
      </c>
      <c r="O6" s="24">
        <f t="shared" si="3"/>
        <v>7.137969364374416</v>
      </c>
      <c r="P6" s="24">
        <f t="shared" si="3"/>
        <v>6.6187284809012503</v>
      </c>
    </row>
    <row r="7" spans="1:16" ht="37.5" thickTop="1" thickBot="1" x14ac:dyDescent="0.6">
      <c r="A7" s="55"/>
      <c r="B7" s="56"/>
      <c r="C7" s="2" t="s">
        <v>61</v>
      </c>
      <c r="D7" s="3">
        <v>16</v>
      </c>
      <c r="E7" s="19">
        <v>68186</v>
      </c>
      <c r="F7" s="19">
        <v>107290</v>
      </c>
      <c r="G7" s="19">
        <v>81475</v>
      </c>
      <c r="H7" s="21">
        <v>7</v>
      </c>
      <c r="I7" s="21">
        <v>7</v>
      </c>
      <c r="J7" s="23">
        <v>5.4</v>
      </c>
      <c r="K7" s="20">
        <f t="shared" si="0"/>
        <v>79488</v>
      </c>
      <c r="L7" s="20">
        <f t="shared" si="1"/>
        <v>149408.00000000003</v>
      </c>
      <c r="M7" s="20">
        <f t="shared" si="2"/>
        <v>94392</v>
      </c>
      <c r="N7" s="24">
        <f t="shared" si="3"/>
        <v>8.5266812600644126</v>
      </c>
      <c r="O7" s="24">
        <f t="shared" si="3"/>
        <v>7.137921664167914</v>
      </c>
      <c r="P7" s="24">
        <f t="shared" si="3"/>
        <v>6.6186784897025159</v>
      </c>
    </row>
    <row r="8" spans="1:16" ht="37.5" thickTop="1" thickBot="1" x14ac:dyDescent="0.6">
      <c r="A8" s="55"/>
      <c r="B8" s="56"/>
      <c r="C8" s="2" t="s">
        <v>61</v>
      </c>
      <c r="D8" s="3">
        <v>18</v>
      </c>
      <c r="E8" s="19">
        <v>70711</v>
      </c>
      <c r="F8" s="19">
        <v>113038</v>
      </c>
      <c r="G8" s="19">
        <v>84493</v>
      </c>
      <c r="H8" s="21">
        <v>7</v>
      </c>
      <c r="I8" s="21">
        <v>7</v>
      </c>
      <c r="J8" s="23">
        <v>5.4</v>
      </c>
      <c r="K8" s="20">
        <f t="shared" si="0"/>
        <v>82432.000000000015</v>
      </c>
      <c r="L8" s="20">
        <f t="shared" si="1"/>
        <v>157412</v>
      </c>
      <c r="M8" s="20">
        <f t="shared" si="2"/>
        <v>97888.000000000015</v>
      </c>
      <c r="N8" s="24">
        <f t="shared" si="3"/>
        <v>8.5266321331521713</v>
      </c>
      <c r="O8" s="24">
        <f t="shared" si="3"/>
        <v>7.1379419612227784</v>
      </c>
      <c r="P8" s="24">
        <f t="shared" si="3"/>
        <v>6.6187104037267064</v>
      </c>
    </row>
    <row r="9" spans="1:16" ht="21" thickTop="1" thickBot="1" x14ac:dyDescent="0.6">
      <c r="A9" s="55"/>
      <c r="B9" s="56"/>
      <c r="C9" s="4" t="s">
        <v>54</v>
      </c>
      <c r="D9" s="3">
        <v>20</v>
      </c>
      <c r="E9" s="19">
        <v>73237</v>
      </c>
      <c r="F9" s="19">
        <v>118786</v>
      </c>
      <c r="G9" s="19">
        <v>87510</v>
      </c>
      <c r="H9" s="21">
        <v>7</v>
      </c>
      <c r="I9" s="21">
        <v>7</v>
      </c>
      <c r="J9" s="23">
        <v>5.4</v>
      </c>
      <c r="K9" s="20">
        <f t="shared" si="0"/>
        <v>85376</v>
      </c>
      <c r="L9" s="20">
        <f t="shared" si="1"/>
        <v>165416</v>
      </c>
      <c r="M9" s="20">
        <f t="shared" si="2"/>
        <v>101383.99999999999</v>
      </c>
      <c r="N9" s="24">
        <f t="shared" si="3"/>
        <v>8.5267028204647666</v>
      </c>
      <c r="O9" s="24">
        <f t="shared" si="3"/>
        <v>7.1379602940465245</v>
      </c>
      <c r="P9" s="24">
        <f t="shared" si="3"/>
        <v>6.6186644835477013</v>
      </c>
    </row>
    <row r="10" spans="1:16" ht="21" thickTop="1" thickBot="1" x14ac:dyDescent="0.6">
      <c r="A10" s="55"/>
      <c r="B10" s="56"/>
      <c r="C10" s="5" t="s">
        <v>12</v>
      </c>
      <c r="D10" s="3">
        <v>30</v>
      </c>
      <c r="E10" s="19">
        <v>73237</v>
      </c>
      <c r="F10" s="19">
        <v>147524</v>
      </c>
      <c r="G10" s="19">
        <v>102598</v>
      </c>
      <c r="H10" s="21">
        <v>7</v>
      </c>
      <c r="I10" s="21">
        <v>7</v>
      </c>
      <c r="J10" s="23">
        <v>4.5999999999999996</v>
      </c>
      <c r="K10" s="20">
        <f t="shared" si="0"/>
        <v>85376</v>
      </c>
      <c r="L10" s="20">
        <f t="shared" si="1"/>
        <v>205436</v>
      </c>
      <c r="M10" s="20">
        <f t="shared" si="2"/>
        <v>118864.00000000001</v>
      </c>
      <c r="N10" s="24">
        <f t="shared" si="3"/>
        <v>8.5267028204647666</v>
      </c>
      <c r="O10" s="24">
        <f t="shared" si="3"/>
        <v>7.1379337603925315</v>
      </c>
      <c r="P10" s="24">
        <f t="shared" si="3"/>
        <v>5.6381253869969035</v>
      </c>
    </row>
    <row r="11" spans="1:16" ht="21" thickTop="1" thickBot="1" x14ac:dyDescent="0.6">
      <c r="A11" s="55"/>
      <c r="B11" s="56"/>
      <c r="C11" s="5" t="s">
        <v>13</v>
      </c>
      <c r="D11" s="3">
        <v>40</v>
      </c>
      <c r="E11" s="19">
        <v>73237</v>
      </c>
      <c r="F11" s="19">
        <v>147524</v>
      </c>
      <c r="G11" s="19">
        <v>102598</v>
      </c>
      <c r="H11" s="21">
        <v>7</v>
      </c>
      <c r="I11" s="21">
        <v>7</v>
      </c>
      <c r="J11" s="23">
        <v>4.5999999999999996</v>
      </c>
      <c r="K11" s="20">
        <f t="shared" si="0"/>
        <v>85376</v>
      </c>
      <c r="L11" s="20">
        <f t="shared" si="1"/>
        <v>205436</v>
      </c>
      <c r="M11" s="20">
        <f t="shared" si="2"/>
        <v>118864.00000000001</v>
      </c>
      <c r="N11" s="24">
        <f t="shared" si="3"/>
        <v>8.5267028204647666</v>
      </c>
      <c r="O11" s="24">
        <f t="shared" si="3"/>
        <v>7.1379337603925315</v>
      </c>
      <c r="P11" s="24">
        <f t="shared" si="3"/>
        <v>5.6381253869969035</v>
      </c>
    </row>
    <row r="12" spans="1:16" ht="21" thickTop="1" thickBot="1" x14ac:dyDescent="0.6">
      <c r="A12" s="57"/>
      <c r="B12" s="58"/>
      <c r="C12" s="6" t="s">
        <v>62</v>
      </c>
      <c r="D12" s="3">
        <v>76</v>
      </c>
      <c r="E12" s="19">
        <v>73237</v>
      </c>
      <c r="F12" s="19">
        <v>147524</v>
      </c>
      <c r="G12" s="19">
        <v>102598</v>
      </c>
      <c r="H12" s="21">
        <v>7</v>
      </c>
      <c r="I12" s="21">
        <v>7</v>
      </c>
      <c r="J12" s="23">
        <v>4.5999999999999996</v>
      </c>
      <c r="K12" s="20">
        <f t="shared" si="0"/>
        <v>85376</v>
      </c>
      <c r="L12" s="20">
        <f t="shared" si="1"/>
        <v>205436</v>
      </c>
      <c r="M12" s="20">
        <f t="shared" si="2"/>
        <v>118864.00000000001</v>
      </c>
      <c r="N12" s="24">
        <f t="shared" si="3"/>
        <v>8.5267028204647666</v>
      </c>
      <c r="O12" s="24">
        <f t="shared" si="3"/>
        <v>7.1379337603925315</v>
      </c>
      <c r="P12" s="24">
        <f>((J12*G12)/M12)*(100+$B$16)%</f>
        <v>5.6381253869969035</v>
      </c>
    </row>
    <row r="13" spans="1:16" ht="20.25" thickTop="1" x14ac:dyDescent="0.55000000000000004">
      <c r="A13" s="7" t="s">
        <v>2</v>
      </c>
      <c r="B13" s="8">
        <v>640000</v>
      </c>
    </row>
    <row r="14" spans="1:16" ht="19.5" x14ac:dyDescent="0.55000000000000004">
      <c r="A14" s="7" t="s">
        <v>3</v>
      </c>
      <c r="B14" s="8">
        <v>1160000</v>
      </c>
      <c r="D14" t="s">
        <v>81</v>
      </c>
      <c r="M14" t="s">
        <v>103</v>
      </c>
    </row>
    <row r="15" spans="1:16" ht="18" x14ac:dyDescent="0.45">
      <c r="A15" s="9" t="s">
        <v>4</v>
      </c>
      <c r="B15" s="18">
        <v>760000</v>
      </c>
      <c r="C15" s="10"/>
      <c r="D15" s="11" t="s">
        <v>88</v>
      </c>
      <c r="J15" s="25">
        <v>17</v>
      </c>
      <c r="L15" t="s">
        <v>83</v>
      </c>
    </row>
    <row r="16" spans="1:16" ht="18" x14ac:dyDescent="0.45">
      <c r="A16" s="9" t="s">
        <v>5</v>
      </c>
      <c r="B16" s="9">
        <v>42</v>
      </c>
      <c r="C16" s="10"/>
      <c r="D16" s="11"/>
    </row>
  </sheetData>
  <mergeCells count="2">
    <mergeCell ref="A1:B1"/>
    <mergeCell ref="A2:B12"/>
  </mergeCells>
  <pageMargins left="0.7" right="0.7" top="0.75" bottom="0.75" header="0.3" footer="0.3"/>
  <pageSetup paperSize="9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rightToLeft="1" workbookViewId="0">
      <selection activeCell="B17" sqref="B17"/>
    </sheetView>
  </sheetViews>
  <sheetFormatPr defaultRowHeight="14.25" x14ac:dyDescent="0.2"/>
  <cols>
    <col min="2" max="2" width="11.5" bestFit="1" customWidth="1"/>
    <col min="4" max="4" width="7" customWidth="1"/>
    <col min="5" max="6" width="7.625" customWidth="1"/>
    <col min="7" max="7" width="7.875" customWidth="1"/>
    <col min="8" max="8" width="6.625" customWidth="1"/>
    <col min="9" max="9" width="5.875" customWidth="1"/>
    <col min="10" max="10" width="5.375" customWidth="1"/>
    <col min="11" max="11" width="8" customWidth="1"/>
    <col min="12" max="12" width="7.75" customWidth="1"/>
    <col min="13" max="13" width="7.375" customWidth="1"/>
    <col min="14" max="14" width="5.875" customWidth="1"/>
    <col min="15" max="15" width="5.25" customWidth="1"/>
  </cols>
  <sheetData>
    <row r="1" spans="1:16" ht="69.75" customHeight="1" thickTop="1" thickBot="1" x14ac:dyDescent="0.25">
      <c r="A1" s="59" t="s">
        <v>6</v>
      </c>
      <c r="B1" s="60"/>
      <c r="C1" s="1" t="s">
        <v>0</v>
      </c>
      <c r="D1" s="1" t="s">
        <v>1</v>
      </c>
      <c r="E1" s="16" t="s">
        <v>89</v>
      </c>
      <c r="F1" s="16" t="s">
        <v>90</v>
      </c>
      <c r="G1" s="16" t="s">
        <v>91</v>
      </c>
      <c r="H1" s="16" t="s">
        <v>92</v>
      </c>
      <c r="I1" s="16" t="s">
        <v>93</v>
      </c>
      <c r="J1" s="17" t="s">
        <v>94</v>
      </c>
      <c r="K1" s="15" t="s">
        <v>95</v>
      </c>
      <c r="L1" s="12" t="s">
        <v>96</v>
      </c>
      <c r="M1" s="13" t="s">
        <v>97</v>
      </c>
      <c r="N1" s="14" t="s">
        <v>98</v>
      </c>
      <c r="O1" s="14" t="s">
        <v>99</v>
      </c>
      <c r="P1" s="14" t="s">
        <v>100</v>
      </c>
    </row>
    <row r="2" spans="1:16" ht="21" thickTop="1" thickBot="1" x14ac:dyDescent="0.6">
      <c r="A2" s="53" t="s">
        <v>63</v>
      </c>
      <c r="B2" s="54"/>
      <c r="C2" s="2" t="s">
        <v>64</v>
      </c>
      <c r="D2" s="3">
        <v>6</v>
      </c>
      <c r="E2" s="19">
        <v>66893</v>
      </c>
      <c r="F2" s="19">
        <v>93640</v>
      </c>
      <c r="G2" s="19">
        <v>80859</v>
      </c>
      <c r="H2" s="22">
        <v>6</v>
      </c>
      <c r="I2" s="21">
        <v>6</v>
      </c>
      <c r="J2" s="23">
        <v>4.5</v>
      </c>
      <c r="K2" s="20">
        <f>(IF(D2&gt;20,8,D2-12)*2+100)%*$B$13*11.5%</f>
        <v>78936</v>
      </c>
      <c r="L2" s="20">
        <f>(IF(D2&gt;30,18,D2-12)*3+100)%*$B$14*11.5%</f>
        <v>132020</v>
      </c>
      <c r="M2" s="20">
        <f>(IF(D2&gt;30,18,D2-12)*2+100)%*$B$15*11.5%</f>
        <v>95128</v>
      </c>
      <c r="N2" s="24">
        <f>((H2*E2)/K2)*(100+$B$16)%</f>
        <v>7.220132259045303</v>
      </c>
      <c r="O2" s="24">
        <f>((I2*F2)/L2)*(100+$B$16)%</f>
        <v>6.0431207392819264</v>
      </c>
      <c r="P2" s="24">
        <f>((J2*G2)/M2)*(100+$B$16)%</f>
        <v>5.4315134345303164</v>
      </c>
    </row>
    <row r="3" spans="1:16" ht="37.5" thickTop="1" thickBot="1" x14ac:dyDescent="0.6">
      <c r="A3" s="55"/>
      <c r="B3" s="56"/>
      <c r="C3" s="2" t="s">
        <v>65</v>
      </c>
      <c r="D3" s="3">
        <v>8</v>
      </c>
      <c r="E3" s="19">
        <v>69934</v>
      </c>
      <c r="F3" s="19">
        <v>100492</v>
      </c>
      <c r="G3" s="19">
        <v>84534</v>
      </c>
      <c r="H3" s="21">
        <v>6</v>
      </c>
      <c r="I3" s="22">
        <v>6</v>
      </c>
      <c r="J3" s="23">
        <v>4.5</v>
      </c>
      <c r="K3" s="20">
        <f t="shared" ref="K3:K10" si="0">(IF(D3&gt;20,8,D3-12)*2+100)%*$B$13*11.5%</f>
        <v>82524</v>
      </c>
      <c r="L3" s="20">
        <f t="shared" ref="L3:L10" si="1">(IF(D3&gt;30,18,D3-12)*3+100)%*$B$14*11.5%</f>
        <v>141680</v>
      </c>
      <c r="M3" s="20">
        <f t="shared" ref="M3:M10" si="2">(IF(D3&gt;30,18,D3-12)*2+100)%*$B$15*11.5%</f>
        <v>99452</v>
      </c>
      <c r="N3" s="24">
        <f t="shared" ref="N3:P10" si="3">((H3*E3)/K3)*(100+$B$16)%</f>
        <v>7.2201744946924524</v>
      </c>
      <c r="O3" s="24">
        <f t="shared" si="3"/>
        <v>6.0431383399209482</v>
      </c>
      <c r="P3" s="24">
        <f t="shared" si="3"/>
        <v>5.4314871495796968</v>
      </c>
    </row>
    <row r="4" spans="1:16" ht="21" thickTop="1" thickBot="1" x14ac:dyDescent="0.6">
      <c r="A4" s="55"/>
      <c r="B4" s="56"/>
      <c r="C4" s="2" t="s">
        <v>64</v>
      </c>
      <c r="D4" s="3">
        <v>10</v>
      </c>
      <c r="E4" s="19">
        <v>72974</v>
      </c>
      <c r="F4" s="19">
        <v>107343</v>
      </c>
      <c r="G4" s="19">
        <v>88210</v>
      </c>
      <c r="H4" s="21">
        <v>6</v>
      </c>
      <c r="I4" s="21">
        <v>6</v>
      </c>
      <c r="J4" s="23">
        <v>4.5</v>
      </c>
      <c r="K4" s="20">
        <f t="shared" si="0"/>
        <v>86112</v>
      </c>
      <c r="L4" s="20">
        <f t="shared" si="1"/>
        <v>151340</v>
      </c>
      <c r="M4" s="20">
        <f t="shared" si="2"/>
        <v>103776</v>
      </c>
      <c r="N4" s="24">
        <f t="shared" si="3"/>
        <v>7.2201142697881817</v>
      </c>
      <c r="O4" s="24">
        <f t="shared" si="3"/>
        <v>6.0430973965904577</v>
      </c>
      <c r="P4" s="24">
        <f t="shared" si="3"/>
        <v>5.4315246299722482</v>
      </c>
    </row>
    <row r="5" spans="1:16" ht="55.5" thickTop="1" thickBot="1" x14ac:dyDescent="0.6">
      <c r="A5" s="55"/>
      <c r="B5" s="56"/>
      <c r="C5" s="2" t="s">
        <v>66</v>
      </c>
      <c r="D5" s="3">
        <v>12</v>
      </c>
      <c r="E5" s="19">
        <v>76015</v>
      </c>
      <c r="F5" s="19">
        <v>114195</v>
      </c>
      <c r="G5" s="19">
        <v>91885</v>
      </c>
      <c r="H5" s="21">
        <v>6</v>
      </c>
      <c r="I5" s="21">
        <v>6</v>
      </c>
      <c r="J5" s="23">
        <v>4.5</v>
      </c>
      <c r="K5" s="20">
        <f t="shared" si="0"/>
        <v>89700</v>
      </c>
      <c r="L5" s="20">
        <f t="shared" si="1"/>
        <v>161000</v>
      </c>
      <c r="M5" s="20">
        <f t="shared" si="2"/>
        <v>108100</v>
      </c>
      <c r="N5" s="24">
        <f t="shared" si="3"/>
        <v>7.2201538461538455</v>
      </c>
      <c r="O5" s="24">
        <f t="shared" si="3"/>
        <v>6.0431142857142852</v>
      </c>
      <c r="P5" s="24">
        <f t="shared" si="3"/>
        <v>5.4314999999999998</v>
      </c>
    </row>
    <row r="6" spans="1:16" ht="37.5" thickTop="1" thickBot="1" x14ac:dyDescent="0.6">
      <c r="A6" s="55"/>
      <c r="B6" s="56"/>
      <c r="C6" s="2" t="s">
        <v>60</v>
      </c>
      <c r="D6" s="3">
        <v>14</v>
      </c>
      <c r="E6" s="19">
        <v>79056</v>
      </c>
      <c r="F6" s="19">
        <v>121047</v>
      </c>
      <c r="G6" s="19">
        <v>95560</v>
      </c>
      <c r="H6" s="21">
        <v>6</v>
      </c>
      <c r="I6" s="21">
        <v>6</v>
      </c>
      <c r="J6" s="23">
        <v>4.5</v>
      </c>
      <c r="K6" s="20">
        <f t="shared" si="0"/>
        <v>93288</v>
      </c>
      <c r="L6" s="20">
        <f t="shared" si="1"/>
        <v>170660</v>
      </c>
      <c r="M6" s="20">
        <f t="shared" si="2"/>
        <v>112424</v>
      </c>
      <c r="N6" s="24">
        <f t="shared" si="3"/>
        <v>7.2201903781836885</v>
      </c>
      <c r="O6" s="24">
        <f t="shared" si="3"/>
        <v>6.0431292628618305</v>
      </c>
      <c r="P6" s="24">
        <f t="shared" si="3"/>
        <v>5.4314772646410017</v>
      </c>
    </row>
    <row r="7" spans="1:16" ht="21" thickTop="1" thickBot="1" x14ac:dyDescent="0.6">
      <c r="A7" s="55"/>
      <c r="B7" s="56"/>
      <c r="C7" s="2" t="s">
        <v>67</v>
      </c>
      <c r="D7" s="3">
        <v>16</v>
      </c>
      <c r="E7" s="19">
        <v>82096</v>
      </c>
      <c r="F7" s="19">
        <v>127898</v>
      </c>
      <c r="G7" s="19">
        <v>99236</v>
      </c>
      <c r="H7" s="21">
        <v>6</v>
      </c>
      <c r="I7" s="21">
        <v>6</v>
      </c>
      <c r="J7" s="23">
        <v>4.5</v>
      </c>
      <c r="K7" s="20">
        <f t="shared" si="0"/>
        <v>96876</v>
      </c>
      <c r="L7" s="20">
        <f t="shared" si="1"/>
        <v>180320.00000000003</v>
      </c>
      <c r="M7" s="20">
        <f t="shared" si="2"/>
        <v>116748.00000000001</v>
      </c>
      <c r="N7" s="24">
        <f t="shared" si="3"/>
        <v>7.2201362566579954</v>
      </c>
      <c r="O7" s="24">
        <f t="shared" si="3"/>
        <v>6.043095385980477</v>
      </c>
      <c r="P7" s="24">
        <f t="shared" si="3"/>
        <v>5.4315109466543312</v>
      </c>
    </row>
    <row r="8" spans="1:16" ht="21" thickTop="1" thickBot="1" x14ac:dyDescent="0.6">
      <c r="A8" s="55"/>
      <c r="B8" s="56"/>
      <c r="C8" s="2" t="s">
        <v>54</v>
      </c>
      <c r="D8" s="3">
        <v>20</v>
      </c>
      <c r="E8" s="19">
        <v>88177</v>
      </c>
      <c r="F8" s="19">
        <v>141602</v>
      </c>
      <c r="G8" s="19">
        <v>106587</v>
      </c>
      <c r="H8" s="21">
        <v>6</v>
      </c>
      <c r="I8" s="21">
        <v>6</v>
      </c>
      <c r="J8" s="23">
        <v>4.5</v>
      </c>
      <c r="K8" s="20">
        <f t="shared" si="0"/>
        <v>104051.99999999999</v>
      </c>
      <c r="L8" s="20">
        <f t="shared" si="1"/>
        <v>199640</v>
      </c>
      <c r="M8" s="20">
        <f t="shared" si="2"/>
        <v>125396</v>
      </c>
      <c r="N8" s="24">
        <f t="shared" si="3"/>
        <v>7.2201210932995048</v>
      </c>
      <c r="O8" s="24">
        <f t="shared" si="3"/>
        <v>6.0431228210779393</v>
      </c>
      <c r="P8" s="24">
        <f t="shared" si="3"/>
        <v>5.4315203834253083</v>
      </c>
    </row>
    <row r="9" spans="1:16" ht="21" thickTop="1" thickBot="1" x14ac:dyDescent="0.6">
      <c r="A9" s="55"/>
      <c r="B9" s="56"/>
      <c r="C9" s="4" t="s">
        <v>53</v>
      </c>
      <c r="D9" s="3">
        <v>24</v>
      </c>
      <c r="E9" s="19">
        <v>88177</v>
      </c>
      <c r="F9" s="19">
        <v>155305</v>
      </c>
      <c r="G9" s="19">
        <v>113937</v>
      </c>
      <c r="H9" s="21">
        <v>6</v>
      </c>
      <c r="I9" s="21">
        <v>6</v>
      </c>
      <c r="J9" s="23">
        <v>4.2</v>
      </c>
      <c r="K9" s="20">
        <f t="shared" si="0"/>
        <v>104051.99999999999</v>
      </c>
      <c r="L9" s="20">
        <f t="shared" si="1"/>
        <v>218960.00000000003</v>
      </c>
      <c r="M9" s="20">
        <f t="shared" si="2"/>
        <v>134044</v>
      </c>
      <c r="N9" s="24">
        <f t="shared" si="3"/>
        <v>7.2201210932995048</v>
      </c>
      <c r="O9" s="24">
        <f t="shared" si="3"/>
        <v>6.0431065034709519</v>
      </c>
      <c r="P9" s="24">
        <f t="shared" si="3"/>
        <v>5.0693822028587627</v>
      </c>
    </row>
    <row r="10" spans="1:16" ht="21" thickTop="1" thickBot="1" x14ac:dyDescent="0.6">
      <c r="A10" s="55"/>
      <c r="B10" s="56"/>
      <c r="C10" s="5" t="s">
        <v>62</v>
      </c>
      <c r="D10" s="3">
        <v>76</v>
      </c>
      <c r="E10" s="19">
        <v>88177</v>
      </c>
      <c r="F10" s="19">
        <v>175860</v>
      </c>
      <c r="G10" s="19">
        <v>124964</v>
      </c>
      <c r="H10" s="21">
        <v>6</v>
      </c>
      <c r="I10" s="21">
        <v>6</v>
      </c>
      <c r="J10" s="23">
        <v>3.8</v>
      </c>
      <c r="K10" s="20">
        <f t="shared" si="0"/>
        <v>104051.99999999999</v>
      </c>
      <c r="L10" s="20">
        <f t="shared" si="1"/>
        <v>247940</v>
      </c>
      <c r="M10" s="20">
        <f t="shared" si="2"/>
        <v>147016</v>
      </c>
      <c r="N10" s="24">
        <f t="shared" si="3"/>
        <v>7.2201210932995048</v>
      </c>
      <c r="O10" s="24">
        <f t="shared" si="3"/>
        <v>6.043103976768573</v>
      </c>
      <c r="P10" s="24">
        <f t="shared" si="3"/>
        <v>4.5866146813952211</v>
      </c>
    </row>
    <row r="11" spans="1:16" ht="15" thickTop="1" x14ac:dyDescent="0.2">
      <c r="A11" s="55"/>
      <c r="B11" s="56"/>
    </row>
    <row r="12" spans="1:16" x14ac:dyDescent="0.2">
      <c r="A12" s="57"/>
      <c r="B12" s="58"/>
    </row>
    <row r="13" spans="1:16" ht="19.5" x14ac:dyDescent="0.55000000000000004">
      <c r="A13" s="7" t="s">
        <v>2</v>
      </c>
      <c r="B13" s="8">
        <v>780000</v>
      </c>
      <c r="D13" t="s">
        <v>86</v>
      </c>
      <c r="J13" s="25">
        <v>18</v>
      </c>
      <c r="N13" t="s">
        <v>101</v>
      </c>
    </row>
    <row r="14" spans="1:16" ht="19.5" x14ac:dyDescent="0.55000000000000004">
      <c r="A14" s="7" t="s">
        <v>3</v>
      </c>
      <c r="B14" s="8">
        <v>1400000</v>
      </c>
      <c r="D14" t="s">
        <v>82</v>
      </c>
      <c r="I14">
        <v>18</v>
      </c>
      <c r="L14" t="s">
        <v>83</v>
      </c>
    </row>
    <row r="15" spans="1:16" ht="18" x14ac:dyDescent="0.45">
      <c r="A15" s="9" t="s">
        <v>4</v>
      </c>
      <c r="B15" s="18">
        <v>940000</v>
      </c>
      <c r="C15" s="10"/>
      <c r="D15" s="11"/>
    </row>
    <row r="16" spans="1:16" ht="18" x14ac:dyDescent="0.45">
      <c r="A16" s="9" t="s">
        <v>5</v>
      </c>
      <c r="B16" s="9">
        <v>42</v>
      </c>
      <c r="C16" s="10"/>
      <c r="D16" s="11"/>
    </row>
  </sheetData>
  <mergeCells count="2">
    <mergeCell ref="A1:B1"/>
    <mergeCell ref="A2:B12"/>
  </mergeCells>
  <pageMargins left="0.7" right="0.7" top="0.75" bottom="0.75" header="0.3" footer="0.3"/>
  <pageSetup paperSize="9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rightToLeft="1" tabSelected="1" workbookViewId="0">
      <selection activeCell="B17" sqref="B17"/>
    </sheetView>
  </sheetViews>
  <sheetFormatPr defaultRowHeight="14.25" x14ac:dyDescent="0.2"/>
  <cols>
    <col min="2" max="2" width="11.5" bestFit="1" customWidth="1"/>
    <col min="3" max="3" width="12.125" customWidth="1"/>
    <col min="4" max="4" width="6.875" customWidth="1"/>
    <col min="5" max="5" width="7.625" customWidth="1"/>
    <col min="6" max="6" width="7.25" customWidth="1"/>
    <col min="7" max="7" width="7.125" customWidth="1"/>
    <col min="8" max="8" width="6" customWidth="1"/>
    <col min="9" max="9" width="5.125" customWidth="1"/>
    <col min="10" max="10" width="5.375" customWidth="1"/>
    <col min="11" max="11" width="7.5" customWidth="1"/>
    <col min="12" max="12" width="7.375" customWidth="1"/>
    <col min="13" max="13" width="7.25" customWidth="1"/>
    <col min="14" max="14" width="5.875" customWidth="1"/>
    <col min="15" max="15" width="5.625" customWidth="1"/>
  </cols>
  <sheetData>
    <row r="1" spans="1:16" ht="78.75" customHeight="1" thickTop="1" thickBot="1" x14ac:dyDescent="0.25">
      <c r="A1" s="59" t="s">
        <v>6</v>
      </c>
      <c r="B1" s="60"/>
      <c r="C1" s="1" t="s">
        <v>0</v>
      </c>
      <c r="D1" s="1" t="s">
        <v>1</v>
      </c>
      <c r="E1" s="16" t="s">
        <v>89</v>
      </c>
      <c r="F1" s="16" t="s">
        <v>90</v>
      </c>
      <c r="G1" s="16" t="s">
        <v>91</v>
      </c>
      <c r="H1" s="16" t="s">
        <v>92</v>
      </c>
      <c r="I1" s="16" t="s">
        <v>93</v>
      </c>
      <c r="J1" s="17" t="s">
        <v>94</v>
      </c>
      <c r="K1" s="15" t="s">
        <v>95</v>
      </c>
      <c r="L1" s="12" t="s">
        <v>96</v>
      </c>
      <c r="M1" s="13" t="s">
        <v>97</v>
      </c>
      <c r="N1" s="14" t="s">
        <v>98</v>
      </c>
      <c r="O1" s="14" t="s">
        <v>99</v>
      </c>
      <c r="P1" s="14" t="s">
        <v>100</v>
      </c>
    </row>
    <row r="2" spans="1:16" ht="37.5" thickTop="1" thickBot="1" x14ac:dyDescent="0.6">
      <c r="A2" s="53" t="s">
        <v>68</v>
      </c>
      <c r="B2" s="54"/>
      <c r="C2" s="2" t="s">
        <v>69</v>
      </c>
      <c r="D2" s="3">
        <v>12</v>
      </c>
      <c r="E2" s="19">
        <v>56925</v>
      </c>
      <c r="F2" s="19">
        <v>86020</v>
      </c>
      <c r="G2" s="19">
        <v>68770</v>
      </c>
      <c r="H2" s="22">
        <v>2.4</v>
      </c>
      <c r="I2" s="21">
        <v>2.4</v>
      </c>
      <c r="J2" s="23">
        <v>1.8</v>
      </c>
      <c r="K2" s="20">
        <f>(IF(D2&gt;20,8,D2-12)*2+100)%*$B$13*11.5%</f>
        <v>64400</v>
      </c>
      <c r="L2" s="20">
        <f>(IF(D2&gt;30,18,D2-12)*3+100)%*$B$14*11.5%</f>
        <v>119600</v>
      </c>
      <c r="M2" s="20">
        <f>(IF(D2&gt;30,18,D2-12)*2+100)%*$B$15*11.5%</f>
        <v>78200</v>
      </c>
      <c r="N2" s="24">
        <f>((H2*E2)/K2)*(100+$B$16)%</f>
        <v>3.0124285714285715</v>
      </c>
      <c r="O2" s="24">
        <f>((I2*F2)/L2)*(100+$B$16)%</f>
        <v>2.4511384615384615</v>
      </c>
      <c r="P2" s="24">
        <f>((J2*G2)/M2)*(100+$B$16)%</f>
        <v>2.2477764705882355</v>
      </c>
    </row>
    <row r="3" spans="1:16" ht="37.5" customHeight="1" thickTop="1" thickBot="1" x14ac:dyDescent="0.6">
      <c r="A3" s="55"/>
      <c r="B3" s="56"/>
      <c r="C3" s="2" t="s">
        <v>69</v>
      </c>
      <c r="D3" s="3">
        <v>14</v>
      </c>
      <c r="E3" s="19">
        <v>59202</v>
      </c>
      <c r="F3" s="19">
        <v>91181</v>
      </c>
      <c r="G3" s="19">
        <v>71521</v>
      </c>
      <c r="H3" s="21">
        <v>2.4</v>
      </c>
      <c r="I3" s="22">
        <v>2.4</v>
      </c>
      <c r="J3" s="23">
        <v>1.8</v>
      </c>
      <c r="K3" s="20">
        <f t="shared" ref="K3:K10" si="0">(IF(D3&gt;20,8,D3-12)*2+100)%*$B$13*11.5%</f>
        <v>66976</v>
      </c>
      <c r="L3" s="20">
        <f t="shared" ref="L3:L10" si="1">(IF(D3&gt;30,18,D3-12)*3+100)%*$B$14*11.5%</f>
        <v>126776</v>
      </c>
      <c r="M3" s="20">
        <f t="shared" ref="M3:M10" si="2">(IF(D3&gt;30,18,D3-12)*2+100)%*$B$15*11.5%</f>
        <v>81328</v>
      </c>
      <c r="N3" s="24">
        <f t="shared" ref="N3:P10" si="3">((H3*E3)/K3)*(100+$B$16)%</f>
        <v>3.0124285714285715</v>
      </c>
      <c r="O3" s="24">
        <f t="shared" si="3"/>
        <v>2.4511330851265223</v>
      </c>
      <c r="P3" s="24">
        <f t="shared" si="3"/>
        <v>2.2477827562463113</v>
      </c>
    </row>
    <row r="4" spans="1:16" ht="55.5" thickTop="1" thickBot="1" x14ac:dyDescent="0.6">
      <c r="A4" s="55"/>
      <c r="B4" s="56"/>
      <c r="C4" s="2" t="s">
        <v>70</v>
      </c>
      <c r="D4" s="3">
        <v>16</v>
      </c>
      <c r="E4" s="19">
        <v>61479</v>
      </c>
      <c r="F4" s="19">
        <v>96342</v>
      </c>
      <c r="G4" s="19">
        <v>74272</v>
      </c>
      <c r="H4" s="21">
        <v>2.4</v>
      </c>
      <c r="I4" s="21">
        <v>2.4</v>
      </c>
      <c r="J4" s="23">
        <v>1.8</v>
      </c>
      <c r="K4" s="20">
        <f t="shared" si="0"/>
        <v>69552</v>
      </c>
      <c r="L4" s="20">
        <f t="shared" si="1"/>
        <v>133952</v>
      </c>
      <c r="M4" s="20">
        <f t="shared" si="2"/>
        <v>84456</v>
      </c>
      <c r="N4" s="24">
        <f t="shared" si="3"/>
        <v>3.0124285714285715</v>
      </c>
      <c r="O4" s="24">
        <f t="shared" si="3"/>
        <v>2.451128284758719</v>
      </c>
      <c r="P4" s="24">
        <f t="shared" si="3"/>
        <v>2.2477885763000853</v>
      </c>
    </row>
    <row r="5" spans="1:16" ht="44.25" customHeight="1" thickTop="1" thickBot="1" x14ac:dyDescent="0.6">
      <c r="A5" s="55"/>
      <c r="B5" s="56"/>
      <c r="C5" s="2" t="s">
        <v>70</v>
      </c>
      <c r="D5" s="3">
        <v>18</v>
      </c>
      <c r="E5" s="19">
        <v>63756</v>
      </c>
      <c r="F5" s="19">
        <v>101504</v>
      </c>
      <c r="G5" s="19">
        <v>77022</v>
      </c>
      <c r="H5" s="21">
        <v>2.4</v>
      </c>
      <c r="I5" s="21">
        <v>2.4</v>
      </c>
      <c r="J5" s="23">
        <v>1.8</v>
      </c>
      <c r="K5" s="20">
        <f t="shared" si="0"/>
        <v>72128.000000000015</v>
      </c>
      <c r="L5" s="20">
        <f t="shared" si="1"/>
        <v>141128</v>
      </c>
      <c r="M5" s="20">
        <f t="shared" si="2"/>
        <v>87584.000000000015</v>
      </c>
      <c r="N5" s="24">
        <f t="shared" si="3"/>
        <v>3.0124285714285706</v>
      </c>
      <c r="O5" s="24">
        <f t="shared" si="3"/>
        <v>2.4511481208548265</v>
      </c>
      <c r="P5" s="24">
        <f t="shared" si="3"/>
        <v>2.2477647972232369</v>
      </c>
    </row>
    <row r="6" spans="1:16" ht="28.5" customHeight="1" thickTop="1" thickBot="1" x14ac:dyDescent="0.6">
      <c r="A6" s="55"/>
      <c r="B6" s="56"/>
      <c r="C6" s="2" t="s">
        <v>71</v>
      </c>
      <c r="D6" s="3">
        <v>20</v>
      </c>
      <c r="E6" s="19">
        <v>66033</v>
      </c>
      <c r="F6" s="19">
        <v>106665</v>
      </c>
      <c r="G6" s="19">
        <v>79773</v>
      </c>
      <c r="H6" s="21">
        <v>2.4</v>
      </c>
      <c r="I6" s="21">
        <v>2.2999999999999998</v>
      </c>
      <c r="J6" s="23">
        <v>1.8</v>
      </c>
      <c r="K6" s="20">
        <f t="shared" si="0"/>
        <v>74704</v>
      </c>
      <c r="L6" s="20">
        <f t="shared" si="1"/>
        <v>148304</v>
      </c>
      <c r="M6" s="20">
        <f t="shared" si="2"/>
        <v>90712</v>
      </c>
      <c r="N6" s="24">
        <f t="shared" si="3"/>
        <v>3.0124285714285706</v>
      </c>
      <c r="O6" s="24">
        <f t="shared" si="3"/>
        <v>2.3490120967741932</v>
      </c>
      <c r="P6" s="24">
        <f t="shared" si="3"/>
        <v>2.2477708351706496</v>
      </c>
    </row>
    <row r="7" spans="1:16" ht="25.5" customHeight="1" thickTop="1" thickBot="1" x14ac:dyDescent="0.6">
      <c r="A7" s="55"/>
      <c r="B7" s="56"/>
      <c r="C7" s="2" t="s">
        <v>72</v>
      </c>
      <c r="D7" s="3">
        <v>24</v>
      </c>
      <c r="E7" s="19">
        <v>66033</v>
      </c>
      <c r="F7" s="19">
        <v>116987</v>
      </c>
      <c r="G7" s="19">
        <v>85275</v>
      </c>
      <c r="H7" s="21">
        <v>2.4</v>
      </c>
      <c r="I7" s="21">
        <v>2.4</v>
      </c>
      <c r="J7" s="23">
        <v>1.7</v>
      </c>
      <c r="K7" s="20">
        <f t="shared" si="0"/>
        <v>74704</v>
      </c>
      <c r="L7" s="20">
        <f t="shared" si="1"/>
        <v>162656</v>
      </c>
      <c r="M7" s="20">
        <f t="shared" si="2"/>
        <v>96968</v>
      </c>
      <c r="N7" s="24">
        <f t="shared" si="3"/>
        <v>3.0124285714285706</v>
      </c>
      <c r="O7" s="24">
        <f t="shared" si="3"/>
        <v>2.4511342710997441</v>
      </c>
      <c r="P7" s="24">
        <f t="shared" si="3"/>
        <v>2.1229049789621319</v>
      </c>
    </row>
    <row r="8" spans="1:16" ht="40.5" customHeight="1" thickTop="1" thickBot="1" x14ac:dyDescent="0.6">
      <c r="A8" s="55"/>
      <c r="B8" s="56"/>
      <c r="C8" s="2" t="s">
        <v>73</v>
      </c>
      <c r="D8" s="3">
        <v>30</v>
      </c>
      <c r="E8" s="19">
        <v>66033</v>
      </c>
      <c r="F8" s="19">
        <v>132471</v>
      </c>
      <c r="G8" s="19">
        <v>93527</v>
      </c>
      <c r="H8" s="21">
        <v>2.4</v>
      </c>
      <c r="I8" s="21">
        <v>2.4</v>
      </c>
      <c r="J8" s="23">
        <v>1.5</v>
      </c>
      <c r="K8" s="20">
        <f t="shared" si="0"/>
        <v>74704</v>
      </c>
      <c r="L8" s="20">
        <f t="shared" si="1"/>
        <v>184184</v>
      </c>
      <c r="M8" s="20">
        <f t="shared" si="2"/>
        <v>106352.00000000001</v>
      </c>
      <c r="N8" s="24">
        <f t="shared" si="3"/>
        <v>3.0124285714285706</v>
      </c>
      <c r="O8" s="24">
        <f t="shared" si="3"/>
        <v>2.45114216218564</v>
      </c>
      <c r="P8" s="24">
        <f t="shared" si="3"/>
        <v>1.8731430532571081</v>
      </c>
    </row>
    <row r="9" spans="1:16" ht="24.75" customHeight="1" thickTop="1" thickBot="1" x14ac:dyDescent="0.6">
      <c r="A9" s="55"/>
      <c r="B9" s="56"/>
      <c r="C9" s="4" t="s">
        <v>74</v>
      </c>
      <c r="D9" s="3">
        <v>40</v>
      </c>
      <c r="E9" s="19">
        <v>66033</v>
      </c>
      <c r="F9" s="19">
        <v>132471</v>
      </c>
      <c r="G9" s="19">
        <v>93527</v>
      </c>
      <c r="H9" s="21">
        <v>2.4</v>
      </c>
      <c r="I9" s="21">
        <v>2.4</v>
      </c>
      <c r="J9" s="23">
        <v>1.5</v>
      </c>
      <c r="K9" s="20">
        <f t="shared" si="0"/>
        <v>74704</v>
      </c>
      <c r="L9" s="20">
        <f t="shared" si="1"/>
        <v>184184</v>
      </c>
      <c r="M9" s="20">
        <f t="shared" si="2"/>
        <v>106352.00000000001</v>
      </c>
      <c r="N9" s="24">
        <f t="shared" si="3"/>
        <v>3.0124285714285706</v>
      </c>
      <c r="O9" s="24">
        <f t="shared" si="3"/>
        <v>2.45114216218564</v>
      </c>
      <c r="P9" s="24">
        <f t="shared" si="3"/>
        <v>1.8731430532571081</v>
      </c>
    </row>
    <row r="10" spans="1:16" ht="21" thickTop="1" thickBot="1" x14ac:dyDescent="0.6">
      <c r="A10" s="55"/>
      <c r="B10" s="56"/>
      <c r="C10" s="5" t="s">
        <v>75</v>
      </c>
      <c r="D10" s="3">
        <v>76</v>
      </c>
      <c r="E10" s="19">
        <v>66033</v>
      </c>
      <c r="F10" s="19">
        <v>132471</v>
      </c>
      <c r="G10" s="19">
        <v>93527</v>
      </c>
      <c r="H10" s="21">
        <v>2.4</v>
      </c>
      <c r="I10" s="21">
        <v>2.4</v>
      </c>
      <c r="J10" s="23">
        <v>1.5</v>
      </c>
      <c r="K10" s="20">
        <f t="shared" si="0"/>
        <v>74704</v>
      </c>
      <c r="L10" s="20">
        <f t="shared" si="1"/>
        <v>184184</v>
      </c>
      <c r="M10" s="20">
        <f t="shared" si="2"/>
        <v>106352.00000000001</v>
      </c>
      <c r="N10" s="24">
        <f t="shared" si="3"/>
        <v>3.0124285714285706</v>
      </c>
      <c r="O10" s="24">
        <f t="shared" si="3"/>
        <v>2.45114216218564</v>
      </c>
      <c r="P10" s="24">
        <f t="shared" si="3"/>
        <v>1.8731430532571081</v>
      </c>
    </row>
    <row r="11" spans="1:16" ht="15" thickTop="1" x14ac:dyDescent="0.2">
      <c r="A11" s="55"/>
      <c r="B11" s="56"/>
    </row>
    <row r="12" spans="1:16" x14ac:dyDescent="0.2">
      <c r="A12" s="57"/>
      <c r="B12" s="58"/>
    </row>
    <row r="13" spans="1:16" ht="19.5" x14ac:dyDescent="0.55000000000000004">
      <c r="A13" s="7" t="s">
        <v>2</v>
      </c>
      <c r="B13" s="8">
        <v>560000</v>
      </c>
      <c r="D13" t="s">
        <v>81</v>
      </c>
      <c r="J13" s="25">
        <v>19</v>
      </c>
      <c r="M13" t="s">
        <v>102</v>
      </c>
    </row>
    <row r="14" spans="1:16" ht="19.5" x14ac:dyDescent="0.55000000000000004">
      <c r="A14" s="7" t="s">
        <v>3</v>
      </c>
      <c r="B14" s="8">
        <v>1040000</v>
      </c>
      <c r="D14" t="s">
        <v>82</v>
      </c>
      <c r="L14" t="s">
        <v>83</v>
      </c>
    </row>
    <row r="15" spans="1:16" ht="18" x14ac:dyDescent="0.45">
      <c r="A15" s="9" t="s">
        <v>4</v>
      </c>
      <c r="B15" s="18">
        <v>680000</v>
      </c>
      <c r="C15" s="10"/>
      <c r="D15" s="11"/>
    </row>
    <row r="16" spans="1:16" ht="18" x14ac:dyDescent="0.45">
      <c r="A16" s="9" t="s">
        <v>5</v>
      </c>
      <c r="B16" s="9">
        <v>42</v>
      </c>
      <c r="C16" s="10"/>
      <c r="D16" s="11"/>
    </row>
  </sheetData>
  <mergeCells count="2">
    <mergeCell ref="A1:B1"/>
    <mergeCell ref="A2:B12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M3:AB19"/>
  <sheetViews>
    <sheetView rightToLeft="1" topLeftCell="K1" workbookViewId="0">
      <selection activeCell="Y5" sqref="A1:XFD1048576"/>
    </sheetView>
  </sheetViews>
  <sheetFormatPr defaultRowHeight="14.25" x14ac:dyDescent="0.2"/>
  <cols>
    <col min="14" max="14" width="10.5" bestFit="1" customWidth="1"/>
  </cols>
  <sheetData>
    <row r="3" spans="13:28" ht="15" thickBot="1" x14ac:dyDescent="0.25"/>
    <row r="4" spans="13:28" ht="24" thickTop="1" thickBot="1" x14ac:dyDescent="0.25">
      <c r="M4" s="59"/>
      <c r="N4" s="60"/>
      <c r="O4" s="1"/>
      <c r="P4" s="1"/>
      <c r="Q4" s="16"/>
      <c r="R4" s="16"/>
      <c r="S4" s="16"/>
      <c r="T4" s="16"/>
      <c r="U4" s="16"/>
      <c r="V4" s="17"/>
      <c r="W4" s="15"/>
      <c r="X4" s="12"/>
      <c r="Y4" s="13"/>
      <c r="Z4" s="14"/>
      <c r="AA4" s="14"/>
      <c r="AB4" s="14"/>
    </row>
    <row r="5" spans="13:28" ht="21" thickTop="1" thickBot="1" x14ac:dyDescent="0.6">
      <c r="M5" s="53"/>
      <c r="N5" s="54"/>
      <c r="O5" s="2"/>
      <c r="P5" s="3"/>
      <c r="Q5" s="19"/>
      <c r="R5" s="19"/>
      <c r="S5" s="19"/>
      <c r="T5" s="22"/>
      <c r="U5" s="21"/>
      <c r="V5" s="23"/>
      <c r="W5" s="20"/>
      <c r="X5" s="20"/>
      <c r="Y5" s="20"/>
      <c r="Z5" s="24"/>
      <c r="AA5" s="24"/>
      <c r="AB5" s="24"/>
    </row>
    <row r="6" spans="13:28" ht="21" thickTop="1" thickBot="1" x14ac:dyDescent="0.6">
      <c r="M6" s="55"/>
      <c r="N6" s="56"/>
      <c r="O6" s="2"/>
      <c r="P6" s="3"/>
      <c r="Q6" s="19"/>
      <c r="R6" s="19"/>
      <c r="S6" s="19"/>
      <c r="T6" s="21"/>
      <c r="U6" s="22"/>
      <c r="V6" s="23"/>
      <c r="W6" s="20"/>
      <c r="X6" s="20"/>
      <c r="Y6" s="20"/>
      <c r="Z6" s="24"/>
      <c r="AA6" s="24"/>
      <c r="AB6" s="24"/>
    </row>
    <row r="7" spans="13:28" ht="21" thickTop="1" thickBot="1" x14ac:dyDescent="0.6">
      <c r="M7" s="55"/>
      <c r="N7" s="56"/>
      <c r="O7" s="2"/>
      <c r="P7" s="3"/>
      <c r="Q7" s="19"/>
      <c r="R7" s="19"/>
      <c r="S7" s="19"/>
      <c r="T7" s="21"/>
      <c r="U7" s="21"/>
      <c r="V7" s="23"/>
      <c r="W7" s="20"/>
      <c r="X7" s="20"/>
      <c r="Y7" s="20"/>
      <c r="Z7" s="24"/>
      <c r="AA7" s="24"/>
      <c r="AB7" s="24"/>
    </row>
    <row r="8" spans="13:28" ht="21" thickTop="1" thickBot="1" x14ac:dyDescent="0.6">
      <c r="M8" s="55"/>
      <c r="N8" s="56"/>
      <c r="O8" s="2"/>
      <c r="P8" s="3"/>
      <c r="Q8" s="19"/>
      <c r="R8" s="19"/>
      <c r="S8" s="19"/>
      <c r="T8" s="21"/>
      <c r="U8" s="21"/>
      <c r="V8" s="23"/>
      <c r="W8" s="20"/>
      <c r="X8" s="20"/>
      <c r="Y8" s="20"/>
      <c r="Z8" s="24"/>
      <c r="AA8" s="24"/>
      <c r="AB8" s="24"/>
    </row>
    <row r="9" spans="13:28" ht="21" thickTop="1" thickBot="1" x14ac:dyDescent="0.6">
      <c r="M9" s="55"/>
      <c r="N9" s="56"/>
      <c r="O9" s="2"/>
      <c r="P9" s="3"/>
      <c r="Q9" s="19"/>
      <c r="R9" s="19"/>
      <c r="S9" s="19"/>
      <c r="T9" s="21"/>
      <c r="U9" s="21"/>
      <c r="V9" s="23"/>
      <c r="W9" s="20"/>
      <c r="X9" s="20"/>
      <c r="Y9" s="20"/>
      <c r="Z9" s="24"/>
      <c r="AA9" s="24"/>
      <c r="AB9" s="24"/>
    </row>
    <row r="10" spans="13:28" ht="21" thickTop="1" thickBot="1" x14ac:dyDescent="0.6">
      <c r="M10" s="55"/>
      <c r="N10" s="56"/>
      <c r="O10" s="2"/>
      <c r="P10" s="3"/>
      <c r="Q10" s="19"/>
      <c r="R10" s="19"/>
      <c r="S10" s="19"/>
      <c r="T10" s="21"/>
      <c r="U10" s="21"/>
      <c r="V10" s="23"/>
      <c r="W10" s="20"/>
      <c r="X10" s="20"/>
      <c r="Y10" s="20"/>
      <c r="Z10" s="24"/>
      <c r="AA10" s="24"/>
      <c r="AB10" s="24"/>
    </row>
    <row r="11" spans="13:28" ht="21" thickTop="1" thickBot="1" x14ac:dyDescent="0.6">
      <c r="M11" s="55"/>
      <c r="N11" s="56"/>
      <c r="O11" s="2"/>
      <c r="P11" s="3"/>
      <c r="Q11" s="19"/>
      <c r="R11" s="19"/>
      <c r="S11" s="19"/>
      <c r="T11" s="21"/>
      <c r="U11" s="21"/>
      <c r="V11" s="23"/>
      <c r="W11" s="20"/>
      <c r="X11" s="20"/>
      <c r="Y11" s="20"/>
      <c r="Z11" s="24"/>
      <c r="AA11" s="24"/>
      <c r="AB11" s="24"/>
    </row>
    <row r="12" spans="13:28" ht="21" thickTop="1" thickBot="1" x14ac:dyDescent="0.6">
      <c r="M12" s="55"/>
      <c r="N12" s="56"/>
      <c r="O12" s="4"/>
      <c r="P12" s="3"/>
      <c r="Q12" s="19"/>
      <c r="R12" s="19"/>
      <c r="S12" s="19"/>
      <c r="T12" s="21"/>
      <c r="U12" s="21"/>
      <c r="V12" s="23"/>
      <c r="W12" s="20"/>
      <c r="X12" s="20"/>
      <c r="Y12" s="20"/>
      <c r="Z12" s="24"/>
      <c r="AA12" s="24"/>
      <c r="AB12" s="24"/>
    </row>
    <row r="13" spans="13:28" ht="21" thickTop="1" thickBot="1" x14ac:dyDescent="0.6">
      <c r="M13" s="55"/>
      <c r="N13" s="56"/>
      <c r="O13" s="5"/>
      <c r="P13" s="3"/>
      <c r="Q13" s="19"/>
      <c r="R13" s="19"/>
      <c r="S13" s="19"/>
      <c r="T13" s="21"/>
      <c r="U13" s="21"/>
      <c r="V13" s="23"/>
      <c r="W13" s="20"/>
      <c r="X13" s="20"/>
      <c r="Y13" s="20"/>
      <c r="Z13" s="24"/>
      <c r="AA13" s="24"/>
      <c r="AB13" s="24"/>
    </row>
    <row r="14" spans="13:28" ht="21" thickTop="1" thickBot="1" x14ac:dyDescent="0.6">
      <c r="M14" s="55"/>
      <c r="N14" s="56"/>
      <c r="O14" s="5"/>
      <c r="P14" s="3"/>
      <c r="Q14" s="19"/>
      <c r="R14" s="19"/>
      <c r="S14" s="19"/>
      <c r="T14" s="21"/>
      <c r="U14" s="21"/>
      <c r="V14" s="23"/>
      <c r="W14" s="20"/>
      <c r="X14" s="20"/>
      <c r="Y14" s="20"/>
      <c r="Z14" s="24"/>
      <c r="AA14" s="24"/>
      <c r="AB14" s="24"/>
    </row>
    <row r="15" spans="13:28" ht="21" thickTop="1" thickBot="1" x14ac:dyDescent="0.6">
      <c r="M15" s="57"/>
      <c r="N15" s="58"/>
      <c r="O15" s="6"/>
      <c r="P15" s="3"/>
      <c r="Q15" s="19"/>
      <c r="R15" s="19"/>
      <c r="S15" s="19"/>
      <c r="T15" s="21"/>
      <c r="U15" s="21"/>
      <c r="V15" s="23"/>
      <c r="W15" s="20"/>
      <c r="X15" s="20"/>
      <c r="Y15" s="20"/>
      <c r="Z15" s="24"/>
      <c r="AA15" s="24"/>
      <c r="AB15" s="24"/>
    </row>
    <row r="16" spans="13:28" ht="20.25" thickTop="1" x14ac:dyDescent="0.55000000000000004">
      <c r="M16" s="7"/>
      <c r="N16" s="8"/>
    </row>
    <row r="17" spans="13:16" ht="19.5" x14ac:dyDescent="0.55000000000000004">
      <c r="M17" s="7"/>
      <c r="N17" s="8"/>
    </row>
    <row r="18" spans="13:16" ht="18" x14ac:dyDescent="0.45">
      <c r="M18" s="9"/>
      <c r="N18" s="18"/>
      <c r="O18" s="10"/>
      <c r="P18" s="11"/>
    </row>
    <row r="19" spans="13:16" ht="18" x14ac:dyDescent="0.45">
      <c r="M19" s="9"/>
      <c r="N19" s="9"/>
      <c r="O19" s="10"/>
      <c r="P19" s="11"/>
    </row>
  </sheetData>
  <mergeCells count="2">
    <mergeCell ref="M4:N4"/>
    <mergeCell ref="M5:N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rightToLeft="1" topLeftCell="A7" workbookViewId="0">
      <selection activeCell="B17" sqref="B17"/>
    </sheetView>
  </sheetViews>
  <sheetFormatPr defaultRowHeight="14.25" x14ac:dyDescent="0.2"/>
  <cols>
    <col min="2" max="2" width="11.75" customWidth="1"/>
    <col min="3" max="3" width="7.875" customWidth="1"/>
    <col min="4" max="4" width="6.5" customWidth="1"/>
    <col min="5" max="5" width="7.5" customWidth="1"/>
    <col min="6" max="6" width="7.625" customWidth="1"/>
    <col min="7" max="7" width="9" customWidth="1"/>
    <col min="8" max="8" width="6.5" customWidth="1"/>
    <col min="9" max="9" width="6.25" customWidth="1"/>
    <col min="10" max="10" width="5.25" customWidth="1"/>
    <col min="11" max="11" width="7.75" customWidth="1"/>
    <col min="12" max="12" width="7.5" customWidth="1"/>
    <col min="13" max="13" width="7.875" customWidth="1"/>
    <col min="14" max="14" width="5.25" customWidth="1"/>
    <col min="15" max="15" width="4.75" customWidth="1"/>
    <col min="16" max="16" width="7.875" customWidth="1"/>
  </cols>
  <sheetData>
    <row r="1" spans="1:16" ht="65.25" thickTop="1" thickBot="1" x14ac:dyDescent="0.25">
      <c r="A1" s="59" t="s">
        <v>6</v>
      </c>
      <c r="B1" s="60"/>
      <c r="C1" s="1" t="s">
        <v>0</v>
      </c>
      <c r="D1" s="50" t="s">
        <v>1</v>
      </c>
      <c r="E1" s="26" t="s">
        <v>89</v>
      </c>
      <c r="F1" s="26" t="s">
        <v>90</v>
      </c>
      <c r="G1" s="26" t="s">
        <v>91</v>
      </c>
      <c r="H1" s="26" t="s">
        <v>92</v>
      </c>
      <c r="I1" s="26" t="s">
        <v>93</v>
      </c>
      <c r="J1" s="27" t="s">
        <v>94</v>
      </c>
      <c r="K1" s="28" t="s">
        <v>95</v>
      </c>
      <c r="L1" s="29" t="s">
        <v>96</v>
      </c>
      <c r="M1" s="30" t="s">
        <v>97</v>
      </c>
      <c r="N1" s="31" t="s">
        <v>98</v>
      </c>
      <c r="O1" s="31" t="s">
        <v>99</v>
      </c>
      <c r="P1" s="31" t="s">
        <v>100</v>
      </c>
    </row>
    <row r="2" spans="1:16" ht="40.5" customHeight="1" thickTop="1" thickBot="1" x14ac:dyDescent="0.6">
      <c r="A2" s="53" t="s">
        <v>77</v>
      </c>
      <c r="B2" s="54"/>
      <c r="C2" s="2" t="s">
        <v>14</v>
      </c>
      <c r="D2" s="3">
        <v>8</v>
      </c>
      <c r="E2" s="19">
        <v>63797</v>
      </c>
      <c r="F2" s="19">
        <v>91890</v>
      </c>
      <c r="G2" s="19">
        <v>76599</v>
      </c>
      <c r="H2" s="22">
        <v>4.7</v>
      </c>
      <c r="I2" s="21">
        <v>4.7</v>
      </c>
      <c r="J2" s="23">
        <v>3.6</v>
      </c>
      <c r="K2" s="20">
        <f>(IF(D2&gt;20,8,D2-12)*2+100)%*$B$13*11.5%</f>
        <v>76176</v>
      </c>
      <c r="L2" s="20">
        <f>(IF(D2&gt;30,18,D2-12)*3+100)%*$B$14*11.5%</f>
        <v>127512</v>
      </c>
      <c r="M2" s="20">
        <f>(IF(D2&gt;30,18,D2-12)*2+100)%*$B$15*11.5%</f>
        <v>90988</v>
      </c>
      <c r="N2" s="24">
        <f>((H2*E2)/K2)*(100+$B$16)%</f>
        <v>5.5894399548414198</v>
      </c>
      <c r="O2" s="24">
        <f>((I2*F2)/L2)*(100+$B$16)%</f>
        <v>4.8095383963862224</v>
      </c>
      <c r="P2" s="24">
        <f>((J2*G2)/M2)*(100+$B$16)%</f>
        <v>4.3035794610278275</v>
      </c>
    </row>
    <row r="3" spans="1:16" ht="37.5" thickTop="1" thickBot="1" x14ac:dyDescent="0.6">
      <c r="A3" s="55"/>
      <c r="B3" s="56"/>
      <c r="C3" s="2" t="s">
        <v>14</v>
      </c>
      <c r="D3" s="3">
        <v>10</v>
      </c>
      <c r="E3" s="19">
        <v>66571</v>
      </c>
      <c r="F3" s="19">
        <v>98155</v>
      </c>
      <c r="G3" s="19">
        <v>79930</v>
      </c>
      <c r="H3" s="21">
        <v>4.7</v>
      </c>
      <c r="I3" s="22">
        <v>4.7</v>
      </c>
      <c r="J3" s="23">
        <v>3.6</v>
      </c>
      <c r="K3" s="20">
        <f t="shared" ref="K3:K8" si="0">(IF(D3&gt;20,8,D3-12)*2+100)%*$B$13*11.5%</f>
        <v>79488</v>
      </c>
      <c r="L3" s="20">
        <f t="shared" ref="L3:L8" si="1">(IF(D3&gt;30,18,D3-12)*3+100)%*$B$14*11.5%</f>
        <v>136206</v>
      </c>
      <c r="M3" s="20">
        <f t="shared" ref="M3:M8" si="2">(IF(D3&gt;30,18,D3-12)*2+100)%*$B$15*11.5%</f>
        <v>94944</v>
      </c>
      <c r="N3" s="24">
        <f t="shared" ref="N3:P8" si="3">((H3*E3)/K3)*(100+$B$16)%</f>
        <v>5.58945820752818</v>
      </c>
      <c r="O3" s="24">
        <f t="shared" si="3"/>
        <v>4.8095272601794337</v>
      </c>
      <c r="P3" s="24">
        <f t="shared" si="3"/>
        <v>4.3036122345803838</v>
      </c>
    </row>
    <row r="4" spans="1:16" ht="39" customHeight="1" thickTop="1" thickBot="1" x14ac:dyDescent="0.6">
      <c r="A4" s="55"/>
      <c r="B4" s="56"/>
      <c r="C4" s="2" t="s">
        <v>15</v>
      </c>
      <c r="D4" s="3">
        <v>12</v>
      </c>
      <c r="E4" s="19">
        <v>69345</v>
      </c>
      <c r="F4" s="19">
        <v>104420</v>
      </c>
      <c r="G4" s="19">
        <v>83260</v>
      </c>
      <c r="H4" s="21">
        <v>4.7</v>
      </c>
      <c r="I4" s="21">
        <v>4.7</v>
      </c>
      <c r="J4" s="23">
        <v>3.6</v>
      </c>
      <c r="K4" s="20">
        <f t="shared" si="0"/>
        <v>82800</v>
      </c>
      <c r="L4" s="20">
        <f t="shared" si="1"/>
        <v>144900</v>
      </c>
      <c r="M4" s="20">
        <f t="shared" si="2"/>
        <v>98900</v>
      </c>
      <c r="N4" s="24">
        <f t="shared" si="3"/>
        <v>5.5894749999999993</v>
      </c>
      <c r="O4" s="24">
        <f t="shared" si="3"/>
        <v>4.8095174603174602</v>
      </c>
      <c r="P4" s="24">
        <f t="shared" si="3"/>
        <v>4.3035906976744185</v>
      </c>
    </row>
    <row r="5" spans="1:16" ht="27" customHeight="1" thickTop="1" thickBot="1" x14ac:dyDescent="0.6">
      <c r="A5" s="55"/>
      <c r="B5" s="56"/>
      <c r="C5" s="2" t="s">
        <v>16</v>
      </c>
      <c r="D5" s="3">
        <v>14</v>
      </c>
      <c r="E5" s="19">
        <v>72119</v>
      </c>
      <c r="F5" s="19">
        <v>110685</v>
      </c>
      <c r="G5" s="19">
        <v>86590</v>
      </c>
      <c r="H5" s="21">
        <v>4.7</v>
      </c>
      <c r="I5" s="21">
        <v>4.7</v>
      </c>
      <c r="J5" s="23">
        <v>3.6</v>
      </c>
      <c r="K5" s="20">
        <f t="shared" si="0"/>
        <v>86112</v>
      </c>
      <c r="L5" s="20">
        <f t="shared" si="1"/>
        <v>153594</v>
      </c>
      <c r="M5" s="20">
        <f t="shared" si="2"/>
        <v>102856</v>
      </c>
      <c r="N5" s="24">
        <f t="shared" si="3"/>
        <v>5.5894905007432181</v>
      </c>
      <c r="O5" s="24">
        <f t="shared" si="3"/>
        <v>4.8095087698738226</v>
      </c>
      <c r="P5" s="24">
        <f t="shared" si="3"/>
        <v>4.3035708174535268</v>
      </c>
    </row>
    <row r="6" spans="1:16" ht="37.5" thickTop="1" thickBot="1" x14ac:dyDescent="0.6">
      <c r="A6" s="55"/>
      <c r="B6" s="56"/>
      <c r="C6" s="2" t="s">
        <v>7</v>
      </c>
      <c r="D6" s="3">
        <v>16</v>
      </c>
      <c r="E6" s="19">
        <v>74893</v>
      </c>
      <c r="F6" s="19">
        <v>116950</v>
      </c>
      <c r="G6" s="19">
        <v>89921</v>
      </c>
      <c r="H6" s="21">
        <v>4.7</v>
      </c>
      <c r="I6" s="21">
        <v>4.7</v>
      </c>
      <c r="J6" s="23">
        <v>3.6</v>
      </c>
      <c r="K6" s="20">
        <f t="shared" si="0"/>
        <v>89424</v>
      </c>
      <c r="L6" s="20">
        <f t="shared" si="1"/>
        <v>162288.00000000003</v>
      </c>
      <c r="M6" s="20">
        <f t="shared" si="2"/>
        <v>106812.00000000001</v>
      </c>
      <c r="N6" s="24">
        <f t="shared" si="3"/>
        <v>5.589504853283235</v>
      </c>
      <c r="O6" s="24">
        <f t="shared" si="3"/>
        <v>4.8095010105491465</v>
      </c>
      <c r="P6" s="24">
        <f t="shared" si="3"/>
        <v>4.303600269632625</v>
      </c>
    </row>
    <row r="7" spans="1:16" ht="37.5" thickTop="1" thickBot="1" x14ac:dyDescent="0.6">
      <c r="A7" s="55"/>
      <c r="B7" s="56"/>
      <c r="C7" s="2" t="s">
        <v>15</v>
      </c>
      <c r="D7" s="3">
        <v>18</v>
      </c>
      <c r="E7" s="19">
        <v>77666</v>
      </c>
      <c r="F7" s="19">
        <v>123216</v>
      </c>
      <c r="G7" s="19">
        <v>93251</v>
      </c>
      <c r="H7" s="21">
        <v>4.7</v>
      </c>
      <c r="I7" s="21">
        <v>4.7</v>
      </c>
      <c r="J7" s="23">
        <v>3.6</v>
      </c>
      <c r="K7" s="20">
        <f t="shared" si="0"/>
        <v>92736.000000000015</v>
      </c>
      <c r="L7" s="20">
        <f t="shared" si="1"/>
        <v>170982</v>
      </c>
      <c r="M7" s="20">
        <f t="shared" si="2"/>
        <v>110768.00000000001</v>
      </c>
      <c r="N7" s="24">
        <f t="shared" si="3"/>
        <v>5.5894462129054512</v>
      </c>
      <c r="O7" s="24">
        <f t="shared" si="3"/>
        <v>4.8095330736568762</v>
      </c>
      <c r="P7" s="24">
        <f t="shared" si="3"/>
        <v>4.3035814675718616</v>
      </c>
    </row>
    <row r="8" spans="1:16" ht="21" thickTop="1" thickBot="1" x14ac:dyDescent="0.6">
      <c r="A8" s="55"/>
      <c r="B8" s="56"/>
      <c r="C8" s="2" t="s">
        <v>12</v>
      </c>
      <c r="D8" s="3">
        <v>30</v>
      </c>
      <c r="E8" s="19">
        <v>80440</v>
      </c>
      <c r="F8" s="19">
        <v>160807</v>
      </c>
      <c r="G8" s="19">
        <v>113234</v>
      </c>
      <c r="H8" s="21">
        <v>4.7</v>
      </c>
      <c r="I8" s="21">
        <v>4.7</v>
      </c>
      <c r="J8" s="23">
        <v>3.1</v>
      </c>
      <c r="K8" s="20">
        <f t="shared" si="0"/>
        <v>96048</v>
      </c>
      <c r="L8" s="20">
        <f t="shared" si="1"/>
        <v>223146</v>
      </c>
      <c r="M8" s="20">
        <f t="shared" si="2"/>
        <v>134504</v>
      </c>
      <c r="N8" s="24">
        <f t="shared" si="3"/>
        <v>5.5894611027819421</v>
      </c>
      <c r="O8" s="24">
        <f t="shared" si="3"/>
        <v>4.8095234420513924</v>
      </c>
      <c r="P8" s="24">
        <f t="shared" si="3"/>
        <v>3.7058828585023496</v>
      </c>
    </row>
    <row r="9" spans="1:16" ht="15" thickTop="1" x14ac:dyDescent="0.2">
      <c r="A9" s="55"/>
      <c r="B9" s="56"/>
    </row>
    <row r="10" spans="1:16" x14ac:dyDescent="0.2">
      <c r="A10" s="55"/>
      <c r="B10" s="56"/>
    </row>
    <row r="11" spans="1:16" x14ac:dyDescent="0.2">
      <c r="A11" s="55"/>
      <c r="B11" s="56"/>
      <c r="C11" s="10"/>
      <c r="D11" s="11"/>
      <c r="E11" t="s">
        <v>81</v>
      </c>
      <c r="I11">
        <v>10</v>
      </c>
      <c r="L11" t="s">
        <v>102</v>
      </c>
    </row>
    <row r="12" spans="1:16" x14ac:dyDescent="0.2">
      <c r="A12" s="57"/>
      <c r="B12" s="58"/>
      <c r="C12" s="10"/>
      <c r="D12" s="11"/>
      <c r="E12" t="s">
        <v>82</v>
      </c>
      <c r="K12" t="s">
        <v>83</v>
      </c>
      <c r="L12" t="s">
        <v>104</v>
      </c>
    </row>
    <row r="13" spans="1:16" ht="19.5" x14ac:dyDescent="0.55000000000000004">
      <c r="A13" s="7" t="s">
        <v>2</v>
      </c>
      <c r="B13" s="8">
        <v>720000</v>
      </c>
    </row>
    <row r="14" spans="1:16" ht="19.5" x14ac:dyDescent="0.55000000000000004">
      <c r="A14" s="7" t="s">
        <v>3</v>
      </c>
      <c r="B14" s="8">
        <v>1260000</v>
      </c>
    </row>
    <row r="15" spans="1:16" ht="18" x14ac:dyDescent="0.45">
      <c r="A15" s="9" t="s">
        <v>4</v>
      </c>
      <c r="B15" s="18">
        <v>860000</v>
      </c>
    </row>
    <row r="16" spans="1:16" ht="18" x14ac:dyDescent="0.45">
      <c r="A16" s="9" t="s">
        <v>5</v>
      </c>
      <c r="B16" s="9">
        <v>42</v>
      </c>
    </row>
  </sheetData>
  <mergeCells count="2">
    <mergeCell ref="A1:B1"/>
    <mergeCell ref="A2:B12"/>
  </mergeCells>
  <pageMargins left="0.7" right="0.7" top="0.75" bottom="0.75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rightToLeft="1" topLeftCell="A4" workbookViewId="0">
      <selection activeCell="B17" sqref="B17"/>
    </sheetView>
  </sheetViews>
  <sheetFormatPr defaultRowHeight="14.25" x14ac:dyDescent="0.2"/>
  <cols>
    <col min="2" max="2" width="11.75" customWidth="1"/>
    <col min="4" max="4" width="4.5" customWidth="1"/>
    <col min="5" max="5" width="7.5" customWidth="1"/>
    <col min="6" max="6" width="7.625" customWidth="1"/>
    <col min="7" max="7" width="7.375" customWidth="1"/>
    <col min="8" max="8" width="5.75" customWidth="1"/>
    <col min="9" max="9" width="5.375" customWidth="1"/>
    <col min="10" max="10" width="6.625" customWidth="1"/>
    <col min="11" max="11" width="7.25" customWidth="1"/>
    <col min="12" max="12" width="7.5" customWidth="1"/>
    <col min="13" max="13" width="7.375" customWidth="1"/>
    <col min="14" max="14" width="6.5" customWidth="1"/>
    <col min="15" max="15" width="5.625" customWidth="1"/>
  </cols>
  <sheetData>
    <row r="1" spans="1:16" ht="70.5" customHeight="1" thickTop="1" thickBot="1" x14ac:dyDescent="0.25">
      <c r="A1" s="59" t="s">
        <v>6</v>
      </c>
      <c r="B1" s="60"/>
      <c r="C1" s="1" t="s">
        <v>0</v>
      </c>
      <c r="D1" s="1" t="s">
        <v>1</v>
      </c>
      <c r="E1" s="16" t="s">
        <v>89</v>
      </c>
      <c r="F1" s="16" t="s">
        <v>90</v>
      </c>
      <c r="G1" s="16" t="s">
        <v>91</v>
      </c>
      <c r="H1" s="16" t="s">
        <v>92</v>
      </c>
      <c r="I1" s="16" t="s">
        <v>93</v>
      </c>
      <c r="J1" s="17" t="s">
        <v>94</v>
      </c>
      <c r="K1" s="15" t="s">
        <v>95</v>
      </c>
      <c r="L1" s="12" t="s">
        <v>96</v>
      </c>
      <c r="M1" s="13" t="s">
        <v>97</v>
      </c>
      <c r="N1" s="14" t="s">
        <v>98</v>
      </c>
      <c r="O1" s="14" t="s">
        <v>99</v>
      </c>
      <c r="P1" s="14" t="s">
        <v>100</v>
      </c>
    </row>
    <row r="2" spans="1:16" ht="37.5" thickTop="1" thickBot="1" x14ac:dyDescent="0.6">
      <c r="A2" s="53" t="s">
        <v>78</v>
      </c>
      <c r="B2" s="54"/>
      <c r="C2" s="2" t="s">
        <v>17</v>
      </c>
      <c r="D2" s="3">
        <v>6</v>
      </c>
      <c r="E2" s="19">
        <v>55559</v>
      </c>
      <c r="F2" s="19">
        <v>78552</v>
      </c>
      <c r="G2" s="19">
        <v>67298</v>
      </c>
      <c r="H2" s="22">
        <v>5.2</v>
      </c>
      <c r="I2" s="21">
        <v>5.0999999999999996</v>
      </c>
      <c r="J2" s="23">
        <v>3.8</v>
      </c>
      <c r="K2" s="20">
        <f>(IF(D2&gt;20,8,D2-12)*2+100)%*$B$13*11.5%</f>
        <v>64768</v>
      </c>
      <c r="L2" s="20">
        <f>(IF(D2&gt;30,18,D2-12)*3+100)%*$B$14*11.5%</f>
        <v>109388</v>
      </c>
      <c r="M2" s="20">
        <f>(IF(D2&gt;30,18,D2-12)*2+100)%*$B$15*11.5%</f>
        <v>76912</v>
      </c>
      <c r="N2" s="24">
        <f>((H2*E2)/K2)*(100+$B$16)%</f>
        <v>6.3341103013833981</v>
      </c>
      <c r="O2" s="24">
        <f>((I2*F2)/L2)*(100+$B$16)%</f>
        <v>5.2005117928840452</v>
      </c>
      <c r="P2" s="24">
        <f>((J2*G2)/M2)*(100+$B$16)%</f>
        <v>4.7214999999999998</v>
      </c>
    </row>
    <row r="3" spans="1:16" ht="37.5" thickTop="1" thickBot="1" x14ac:dyDescent="0.6">
      <c r="A3" s="55"/>
      <c r="B3" s="56"/>
      <c r="C3" s="2" t="s">
        <v>17</v>
      </c>
      <c r="D3" s="3">
        <v>8</v>
      </c>
      <c r="E3" s="19">
        <v>58084</v>
      </c>
      <c r="F3" s="19">
        <v>84300</v>
      </c>
      <c r="G3" s="19">
        <v>70357</v>
      </c>
      <c r="H3" s="21">
        <v>5.2</v>
      </c>
      <c r="I3" s="22">
        <v>5.0999999999999996</v>
      </c>
      <c r="J3" s="23">
        <v>3.8</v>
      </c>
      <c r="K3" s="20">
        <f t="shared" ref="K3:K8" si="0">(IF(D3&gt;20,8,D3-12)*2+100)%*$B$13*11.5%</f>
        <v>67712</v>
      </c>
      <c r="L3" s="20">
        <f t="shared" ref="L3:L8" si="1">(IF(D3&gt;30,18,D3-12)*3+100)%*$B$14*11.5%</f>
        <v>117392</v>
      </c>
      <c r="M3" s="20">
        <f t="shared" ref="M3:M8" si="2">(IF(D3&gt;30,18,D3-12)*2+100)%*$B$15*11.5%</f>
        <v>80408</v>
      </c>
      <c r="N3" s="24">
        <f t="shared" ref="N3:P8" si="3">((H3*E3)/K3)*(100+$B$16)%</f>
        <v>6.3340656899810961</v>
      </c>
      <c r="O3" s="24">
        <f t="shared" si="3"/>
        <v>5.2005298487120069</v>
      </c>
      <c r="P3" s="24">
        <f t="shared" si="3"/>
        <v>4.7214999999999998</v>
      </c>
    </row>
    <row r="4" spans="1:16" ht="37.5" thickTop="1" thickBot="1" x14ac:dyDescent="0.6">
      <c r="A4" s="55"/>
      <c r="B4" s="56"/>
      <c r="C4" s="2" t="s">
        <v>17</v>
      </c>
      <c r="D4" s="3">
        <v>10</v>
      </c>
      <c r="E4" s="19">
        <v>60610</v>
      </c>
      <c r="F4" s="19">
        <v>90047</v>
      </c>
      <c r="G4" s="19">
        <v>73416</v>
      </c>
      <c r="H4" s="21">
        <v>5.2</v>
      </c>
      <c r="I4" s="21">
        <v>5.0999999999999996</v>
      </c>
      <c r="J4" s="23">
        <v>3.8</v>
      </c>
      <c r="K4" s="20">
        <f t="shared" si="0"/>
        <v>70656</v>
      </c>
      <c r="L4" s="20">
        <f t="shared" si="1"/>
        <v>125396</v>
      </c>
      <c r="M4" s="20">
        <f t="shared" si="2"/>
        <v>83904</v>
      </c>
      <c r="N4" s="24">
        <f t="shared" si="3"/>
        <v>6.3341293025362315</v>
      </c>
      <c r="O4" s="24">
        <f t="shared" si="3"/>
        <v>5.2004878465022797</v>
      </c>
      <c r="P4" s="24">
        <f t="shared" si="3"/>
        <v>4.7214999999999998</v>
      </c>
    </row>
    <row r="5" spans="1:16" ht="55.5" thickTop="1" thickBot="1" x14ac:dyDescent="0.6">
      <c r="A5" s="55"/>
      <c r="B5" s="56"/>
      <c r="C5" s="2" t="s">
        <v>18</v>
      </c>
      <c r="D5" s="3">
        <v>12</v>
      </c>
      <c r="E5" s="19">
        <v>63135</v>
      </c>
      <c r="F5" s="19">
        <v>95795</v>
      </c>
      <c r="G5" s="19">
        <v>76475</v>
      </c>
      <c r="H5" s="21">
        <v>5.2</v>
      </c>
      <c r="I5" s="21">
        <v>5.0999999999999996</v>
      </c>
      <c r="J5" s="23">
        <v>3.8</v>
      </c>
      <c r="K5" s="20">
        <f t="shared" si="0"/>
        <v>73600</v>
      </c>
      <c r="L5" s="20">
        <f t="shared" si="1"/>
        <v>133400</v>
      </c>
      <c r="M5" s="20">
        <f t="shared" si="2"/>
        <v>87400</v>
      </c>
      <c r="N5" s="24">
        <f t="shared" si="3"/>
        <v>6.3340874999999999</v>
      </c>
      <c r="O5" s="24">
        <f t="shared" si="3"/>
        <v>5.2005051724137923</v>
      </c>
      <c r="P5" s="24">
        <f t="shared" si="3"/>
        <v>4.7214999999999998</v>
      </c>
    </row>
    <row r="6" spans="1:16" ht="37.5" thickTop="1" thickBot="1" x14ac:dyDescent="0.6">
      <c r="A6" s="55"/>
      <c r="B6" s="56"/>
      <c r="C6" s="2" t="s">
        <v>19</v>
      </c>
      <c r="D6" s="3">
        <v>18</v>
      </c>
      <c r="E6" s="19">
        <v>70711</v>
      </c>
      <c r="F6" s="19">
        <v>113038</v>
      </c>
      <c r="G6" s="19">
        <v>85652</v>
      </c>
      <c r="H6" s="21">
        <v>5.2</v>
      </c>
      <c r="I6" s="21">
        <v>5.0999999999999996</v>
      </c>
      <c r="J6" s="23">
        <v>3.8</v>
      </c>
      <c r="K6" s="20">
        <f t="shared" si="0"/>
        <v>82432.000000000015</v>
      </c>
      <c r="L6" s="20">
        <f t="shared" si="1"/>
        <v>157412</v>
      </c>
      <c r="M6" s="20">
        <f t="shared" si="2"/>
        <v>97888.000000000015</v>
      </c>
      <c r="N6" s="24">
        <f t="shared" si="3"/>
        <v>6.3340695846273283</v>
      </c>
      <c r="O6" s="24">
        <f t="shared" si="3"/>
        <v>5.2005005717480239</v>
      </c>
      <c r="P6" s="24">
        <f t="shared" si="3"/>
        <v>4.7214999999999989</v>
      </c>
    </row>
    <row r="7" spans="1:16" ht="37.5" thickTop="1" thickBot="1" x14ac:dyDescent="0.6">
      <c r="A7" s="55"/>
      <c r="B7" s="56"/>
      <c r="C7" s="2" t="s">
        <v>20</v>
      </c>
      <c r="D7" s="3">
        <v>20</v>
      </c>
      <c r="E7" s="19">
        <v>73237</v>
      </c>
      <c r="F7" s="19">
        <v>118786</v>
      </c>
      <c r="G7" s="19">
        <v>88711</v>
      </c>
      <c r="H7" s="21">
        <v>5.2</v>
      </c>
      <c r="I7" s="21">
        <v>5.0999999999999996</v>
      </c>
      <c r="J7" s="23">
        <v>3.8</v>
      </c>
      <c r="K7" s="20">
        <f t="shared" si="0"/>
        <v>85376</v>
      </c>
      <c r="L7" s="20">
        <f t="shared" si="1"/>
        <v>165416</v>
      </c>
      <c r="M7" s="20">
        <f t="shared" si="2"/>
        <v>101383.99999999999</v>
      </c>
      <c r="N7" s="24">
        <f t="shared" si="3"/>
        <v>6.3341220952023995</v>
      </c>
      <c r="O7" s="24">
        <f t="shared" si="3"/>
        <v>5.2005139285196105</v>
      </c>
      <c r="P7" s="24">
        <f t="shared" si="3"/>
        <v>4.7214999999999998</v>
      </c>
    </row>
    <row r="8" spans="1:16" ht="21" thickTop="1" thickBot="1" x14ac:dyDescent="0.6">
      <c r="A8" s="55"/>
      <c r="B8" s="56"/>
      <c r="C8" s="2" t="s">
        <v>21</v>
      </c>
      <c r="D8" s="3">
        <v>24</v>
      </c>
      <c r="E8" s="19">
        <v>73237</v>
      </c>
      <c r="F8" s="19">
        <v>130281</v>
      </c>
      <c r="G8" s="19">
        <v>94829</v>
      </c>
      <c r="H8" s="21">
        <v>5.2</v>
      </c>
      <c r="I8" s="21">
        <v>5.0999999999999996</v>
      </c>
      <c r="J8" s="23">
        <v>3.6</v>
      </c>
      <c r="K8" s="20">
        <f t="shared" si="0"/>
        <v>85376</v>
      </c>
      <c r="L8" s="20">
        <f t="shared" si="1"/>
        <v>181424</v>
      </c>
      <c r="M8" s="20">
        <f t="shared" si="2"/>
        <v>108376</v>
      </c>
      <c r="N8" s="24">
        <f t="shared" si="3"/>
        <v>6.3341220952023995</v>
      </c>
      <c r="O8" s="24">
        <f t="shared" si="3"/>
        <v>5.2004971889055467</v>
      </c>
      <c r="P8" s="24">
        <f t="shared" si="3"/>
        <v>4.4729999999999999</v>
      </c>
    </row>
    <row r="9" spans="1:16" ht="15" thickTop="1" x14ac:dyDescent="0.2">
      <c r="A9" s="55"/>
      <c r="B9" s="56"/>
    </row>
    <row r="10" spans="1:16" x14ac:dyDescent="0.2">
      <c r="A10" s="55"/>
      <c r="B10" s="56"/>
    </row>
    <row r="11" spans="1:16" x14ac:dyDescent="0.2">
      <c r="A11" s="55"/>
      <c r="B11" s="56"/>
    </row>
    <row r="12" spans="1:16" x14ac:dyDescent="0.2">
      <c r="A12" s="57"/>
      <c r="B12" s="58"/>
    </row>
    <row r="13" spans="1:16" ht="19.5" x14ac:dyDescent="0.55000000000000004">
      <c r="A13" s="7" t="s">
        <v>2</v>
      </c>
      <c r="B13" s="8">
        <v>640000</v>
      </c>
      <c r="D13" t="s">
        <v>81</v>
      </c>
      <c r="M13" t="s">
        <v>102</v>
      </c>
    </row>
    <row r="14" spans="1:16" ht="19.5" x14ac:dyDescent="0.55000000000000004">
      <c r="A14" s="7" t="s">
        <v>3</v>
      </c>
      <c r="B14" s="8">
        <v>1160000</v>
      </c>
      <c r="D14" t="s">
        <v>82</v>
      </c>
      <c r="M14" t="s">
        <v>84</v>
      </c>
    </row>
    <row r="15" spans="1:16" ht="18" x14ac:dyDescent="0.45">
      <c r="A15" s="9" t="s">
        <v>4</v>
      </c>
      <c r="B15" s="18">
        <v>760000</v>
      </c>
      <c r="C15" s="10"/>
      <c r="D15" s="11"/>
      <c r="G15">
        <v>11</v>
      </c>
    </row>
    <row r="16" spans="1:16" ht="18" x14ac:dyDescent="0.45">
      <c r="A16" s="9" t="s">
        <v>5</v>
      </c>
      <c r="B16" s="9">
        <v>42</v>
      </c>
      <c r="C16" s="10"/>
      <c r="D16" s="11"/>
    </row>
  </sheetData>
  <mergeCells count="2">
    <mergeCell ref="A1:B1"/>
    <mergeCell ref="A2:B12"/>
  </mergeCells>
  <pageMargins left="0.7" right="0.7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rightToLeft="1" workbookViewId="0">
      <selection activeCell="B17" sqref="B17"/>
    </sheetView>
  </sheetViews>
  <sheetFormatPr defaultRowHeight="14.25" x14ac:dyDescent="0.2"/>
  <cols>
    <col min="2" max="2" width="11.75" bestFit="1" customWidth="1"/>
    <col min="3" max="3" width="7.75" customWidth="1"/>
    <col min="4" max="4" width="5.5" customWidth="1"/>
    <col min="5" max="5" width="7.875" customWidth="1"/>
    <col min="6" max="6" width="7.5" customWidth="1"/>
    <col min="7" max="7" width="7.25" customWidth="1"/>
    <col min="8" max="8" width="5.75" customWidth="1"/>
    <col min="9" max="9" width="5.125" customWidth="1"/>
    <col min="10" max="10" width="5.5" customWidth="1"/>
    <col min="11" max="11" width="8" customWidth="1"/>
    <col min="12" max="12" width="7.5" customWidth="1"/>
    <col min="13" max="13" width="8.25" customWidth="1"/>
    <col min="14" max="14" width="6.25" customWidth="1"/>
    <col min="15" max="15" width="6.125" customWidth="1"/>
  </cols>
  <sheetData>
    <row r="1" spans="1:16" ht="77.25" customHeight="1" thickTop="1" thickBot="1" x14ac:dyDescent="0.25">
      <c r="A1" s="59" t="s">
        <v>6</v>
      </c>
      <c r="B1" s="60"/>
      <c r="C1" s="1" t="s">
        <v>0</v>
      </c>
      <c r="D1" s="50" t="s">
        <v>1</v>
      </c>
      <c r="E1" s="16" t="s">
        <v>89</v>
      </c>
      <c r="F1" s="16" t="s">
        <v>90</v>
      </c>
      <c r="G1" s="16" t="s">
        <v>91</v>
      </c>
      <c r="H1" s="16" t="s">
        <v>92</v>
      </c>
      <c r="I1" s="16" t="s">
        <v>93</v>
      </c>
      <c r="J1" s="17" t="s">
        <v>94</v>
      </c>
      <c r="K1" s="15" t="s">
        <v>95</v>
      </c>
      <c r="L1" s="12" t="s">
        <v>96</v>
      </c>
      <c r="M1" s="13" t="s">
        <v>97</v>
      </c>
      <c r="N1" s="14" t="s">
        <v>98</v>
      </c>
      <c r="O1" s="14" t="s">
        <v>99</v>
      </c>
      <c r="P1" s="14" t="s">
        <v>100</v>
      </c>
    </row>
    <row r="2" spans="1:16" ht="28.5" customHeight="1" thickTop="1" thickBot="1" x14ac:dyDescent="0.6">
      <c r="A2" s="53" t="s">
        <v>79</v>
      </c>
      <c r="B2" s="54"/>
      <c r="C2" s="2" t="s">
        <v>22</v>
      </c>
      <c r="D2" s="3">
        <v>6</v>
      </c>
      <c r="E2" s="19">
        <v>77924</v>
      </c>
      <c r="F2" s="19">
        <v>109577</v>
      </c>
      <c r="G2" s="19">
        <v>93610</v>
      </c>
      <c r="H2" s="22">
        <v>6</v>
      </c>
      <c r="I2" s="21">
        <v>5.9</v>
      </c>
      <c r="J2" s="23">
        <v>4.5</v>
      </c>
      <c r="K2" s="20">
        <f>(IF(D2&gt;20,8,D2-12)*2+100)%*$B$13*11.5%</f>
        <v>93104</v>
      </c>
      <c r="L2" s="20">
        <f>(IF(D2&gt;30,18,D2-12)*3+100)%*$B$14*11.5%</f>
        <v>152766</v>
      </c>
      <c r="M2" s="20">
        <f>(IF(D2&gt;30,18,D2-12)*2+100)%*$B$15*11.5%</f>
        <v>112332</v>
      </c>
      <c r="N2" s="24">
        <f>((H2*E2)/K2)*(100+$B$16)%</f>
        <v>7.1308695652173908</v>
      </c>
      <c r="O2" s="24">
        <f>((I2*F2)/L2)*(100+$B$16)%</f>
        <v>6.0094268750900071</v>
      </c>
      <c r="P2" s="24">
        <f>((J2*G2)/M2)*(100+$B$16)%</f>
        <v>5.3249999999999993</v>
      </c>
    </row>
    <row r="3" spans="1:16" ht="26.25" customHeight="1" thickTop="1" thickBot="1" x14ac:dyDescent="0.6">
      <c r="A3" s="55"/>
      <c r="B3" s="56"/>
      <c r="C3" s="2" t="s">
        <v>22</v>
      </c>
      <c r="D3" s="3">
        <v>8</v>
      </c>
      <c r="E3" s="19">
        <v>81466</v>
      </c>
      <c r="F3" s="19">
        <v>117594</v>
      </c>
      <c r="G3" s="19">
        <v>97865</v>
      </c>
      <c r="H3" s="21">
        <v>6</v>
      </c>
      <c r="I3" s="22">
        <v>5.9</v>
      </c>
      <c r="J3" s="23">
        <v>5.2</v>
      </c>
      <c r="K3" s="20">
        <f t="shared" ref="K3:K9" si="0">(IF(D3&gt;20,8,D3-12)*2+100)%*$B$13*11.5%</f>
        <v>97336</v>
      </c>
      <c r="L3" s="20">
        <f t="shared" ref="L3:L9" si="1">(IF(D3&gt;30,18,D3-12)*3+100)%*$B$14*11.5%</f>
        <v>163944</v>
      </c>
      <c r="M3" s="20">
        <f t="shared" ref="M3:M9" si="2">(IF(D3&gt;30,18,D3-12)*2+100)%*$B$15*11.5%</f>
        <v>117438</v>
      </c>
      <c r="N3" s="24">
        <f t="shared" ref="N3:P9" si="3">((H3*E3)/K3)*(100+$B$16)%</f>
        <v>7.1308695652173908</v>
      </c>
      <c r="O3" s="24">
        <f t="shared" si="3"/>
        <v>6.0093844971453674</v>
      </c>
      <c r="P3" s="24">
        <f t="shared" si="3"/>
        <v>6.1533333333333324</v>
      </c>
    </row>
    <row r="4" spans="1:16" ht="59.25" customHeight="1" thickTop="1" thickBot="1" x14ac:dyDescent="0.6">
      <c r="A4" s="55"/>
      <c r="B4" s="56"/>
      <c r="C4" s="2" t="s">
        <v>23</v>
      </c>
      <c r="D4" s="3">
        <v>10</v>
      </c>
      <c r="E4" s="19">
        <v>85008</v>
      </c>
      <c r="F4" s="19">
        <v>125612</v>
      </c>
      <c r="G4" s="19">
        <v>102120</v>
      </c>
      <c r="H4" s="21">
        <v>6</v>
      </c>
      <c r="I4" s="21">
        <v>5.9</v>
      </c>
      <c r="J4" s="23">
        <v>4.5</v>
      </c>
      <c r="K4" s="20">
        <f t="shared" si="0"/>
        <v>101568</v>
      </c>
      <c r="L4" s="20">
        <f t="shared" si="1"/>
        <v>175122</v>
      </c>
      <c r="M4" s="20">
        <f t="shared" si="2"/>
        <v>122544</v>
      </c>
      <c r="N4" s="24">
        <f t="shared" si="3"/>
        <v>7.1308695652173908</v>
      </c>
      <c r="O4" s="24">
        <f t="shared" si="3"/>
        <v>6.0093953700848557</v>
      </c>
      <c r="P4" s="24">
        <f t="shared" si="3"/>
        <v>5.3249999999999993</v>
      </c>
    </row>
    <row r="5" spans="1:16" ht="42" customHeight="1" thickTop="1" thickBot="1" x14ac:dyDescent="0.6">
      <c r="A5" s="55"/>
      <c r="B5" s="56"/>
      <c r="C5" s="2" t="s">
        <v>80</v>
      </c>
      <c r="D5" s="3">
        <v>12</v>
      </c>
      <c r="E5" s="19">
        <v>88550</v>
      </c>
      <c r="F5" s="19">
        <v>133630</v>
      </c>
      <c r="G5" s="19">
        <v>106375</v>
      </c>
      <c r="H5" s="21">
        <v>6</v>
      </c>
      <c r="I5" s="21">
        <v>5.9</v>
      </c>
      <c r="J5" s="23">
        <v>4.5</v>
      </c>
      <c r="K5" s="20">
        <f t="shared" si="0"/>
        <v>105800</v>
      </c>
      <c r="L5" s="20">
        <f t="shared" si="1"/>
        <v>186300</v>
      </c>
      <c r="M5" s="20">
        <f t="shared" si="2"/>
        <v>127650</v>
      </c>
      <c r="N5" s="24">
        <f t="shared" si="3"/>
        <v>7.1308695652173908</v>
      </c>
      <c r="O5" s="24">
        <f t="shared" si="3"/>
        <v>6.0094049382716044</v>
      </c>
      <c r="P5" s="24">
        <f t="shared" si="3"/>
        <v>5.3249999999999993</v>
      </c>
    </row>
    <row r="6" spans="1:16" ht="30.75" customHeight="1" thickTop="1" thickBot="1" x14ac:dyDescent="0.6">
      <c r="A6" s="55"/>
      <c r="B6" s="56"/>
      <c r="C6" s="2" t="s">
        <v>24</v>
      </c>
      <c r="D6" s="3">
        <v>16</v>
      </c>
      <c r="E6" s="19">
        <v>95634</v>
      </c>
      <c r="F6" s="19">
        <v>149666</v>
      </c>
      <c r="G6" s="19">
        <v>114885</v>
      </c>
      <c r="H6" s="21">
        <v>6</v>
      </c>
      <c r="I6" s="21">
        <v>5.9</v>
      </c>
      <c r="J6" s="23">
        <v>4.5</v>
      </c>
      <c r="K6" s="20">
        <f t="shared" si="0"/>
        <v>114264.00000000001</v>
      </c>
      <c r="L6" s="20">
        <f t="shared" si="1"/>
        <v>208656.00000000003</v>
      </c>
      <c r="M6" s="20">
        <f t="shared" si="2"/>
        <v>137862</v>
      </c>
      <c r="N6" s="24">
        <f t="shared" si="3"/>
        <v>7.1308695652173908</v>
      </c>
      <c r="O6" s="24">
        <f t="shared" si="3"/>
        <v>6.0094209991565046</v>
      </c>
      <c r="P6" s="24">
        <f t="shared" si="3"/>
        <v>5.3249999999999993</v>
      </c>
    </row>
    <row r="7" spans="1:16" ht="50.25" customHeight="1" thickTop="1" thickBot="1" x14ac:dyDescent="0.6">
      <c r="A7" s="55"/>
      <c r="B7" s="56"/>
      <c r="C7" s="2" t="s">
        <v>25</v>
      </c>
      <c r="D7" s="3">
        <v>18</v>
      </c>
      <c r="E7" s="19">
        <v>99176</v>
      </c>
      <c r="F7" s="19">
        <v>157683</v>
      </c>
      <c r="G7" s="19">
        <v>119140</v>
      </c>
      <c r="H7" s="21">
        <v>6</v>
      </c>
      <c r="I7" s="21">
        <v>5.9</v>
      </c>
      <c r="J7" s="23">
        <v>4.5</v>
      </c>
      <c r="K7" s="20">
        <f t="shared" si="0"/>
        <v>118496.00000000001</v>
      </c>
      <c r="L7" s="20">
        <f t="shared" si="1"/>
        <v>219834</v>
      </c>
      <c r="M7" s="20">
        <f t="shared" si="2"/>
        <v>142968.00000000003</v>
      </c>
      <c r="N7" s="24">
        <f t="shared" si="3"/>
        <v>7.1308695652173908</v>
      </c>
      <c r="O7" s="24">
        <f t="shared" si="3"/>
        <v>6.009389694041869</v>
      </c>
      <c r="P7" s="24">
        <f t="shared" si="3"/>
        <v>5.3249999999999984</v>
      </c>
    </row>
    <row r="8" spans="1:16" ht="33" customHeight="1" thickTop="1" thickBot="1" x14ac:dyDescent="0.6">
      <c r="A8" s="55"/>
      <c r="B8" s="56"/>
      <c r="C8" s="2" t="s">
        <v>21</v>
      </c>
      <c r="D8" s="3">
        <v>24</v>
      </c>
      <c r="E8" s="19">
        <v>102718</v>
      </c>
      <c r="F8" s="19">
        <v>181737</v>
      </c>
      <c r="G8" s="19">
        <v>131905</v>
      </c>
      <c r="H8" s="21">
        <v>6</v>
      </c>
      <c r="I8" s="21">
        <v>5.9</v>
      </c>
      <c r="J8" s="23">
        <v>4.2</v>
      </c>
      <c r="K8" s="20">
        <f t="shared" si="0"/>
        <v>122728</v>
      </c>
      <c r="L8" s="20">
        <f t="shared" si="1"/>
        <v>253368</v>
      </c>
      <c r="M8" s="20">
        <f t="shared" si="2"/>
        <v>158286</v>
      </c>
      <c r="N8" s="24">
        <f t="shared" si="3"/>
        <v>7.1308695652173908</v>
      </c>
      <c r="O8" s="24">
        <f t="shared" si="3"/>
        <v>6.009411551577152</v>
      </c>
      <c r="P8" s="24">
        <f t="shared" si="3"/>
        <v>4.97</v>
      </c>
    </row>
    <row r="9" spans="1:16" ht="18" customHeight="1" thickTop="1" thickBot="1" x14ac:dyDescent="0.6">
      <c r="A9" s="55"/>
      <c r="B9" s="56"/>
      <c r="C9" s="4" t="s">
        <v>12</v>
      </c>
      <c r="D9" s="3">
        <v>30</v>
      </c>
      <c r="E9" s="19">
        <v>102718</v>
      </c>
      <c r="F9" s="19">
        <v>205790</v>
      </c>
      <c r="G9" s="19">
        <v>144670</v>
      </c>
      <c r="H9" s="21">
        <v>6</v>
      </c>
      <c r="I9" s="21">
        <v>5.9</v>
      </c>
      <c r="J9" s="23">
        <v>3.8</v>
      </c>
      <c r="K9" s="20">
        <f t="shared" si="0"/>
        <v>122728</v>
      </c>
      <c r="L9" s="20">
        <f t="shared" si="1"/>
        <v>286902</v>
      </c>
      <c r="M9" s="20">
        <f t="shared" si="2"/>
        <v>173604</v>
      </c>
      <c r="N9" s="24">
        <f t="shared" si="3"/>
        <v>7.1308695652173908</v>
      </c>
      <c r="O9" s="24">
        <f t="shared" si="3"/>
        <v>6.0093990979498217</v>
      </c>
      <c r="P9" s="24">
        <f t="shared" si="3"/>
        <v>4.4966666666666661</v>
      </c>
    </row>
    <row r="10" spans="1:16" ht="15" thickTop="1" x14ac:dyDescent="0.2">
      <c r="A10" s="55"/>
      <c r="B10" s="56"/>
    </row>
    <row r="11" spans="1:16" x14ac:dyDescent="0.2">
      <c r="A11" s="55"/>
      <c r="B11" s="56"/>
    </row>
    <row r="12" spans="1:16" x14ac:dyDescent="0.2">
      <c r="A12" s="57"/>
      <c r="B12" s="58"/>
      <c r="E12" t="s">
        <v>81</v>
      </c>
      <c r="M12" t="s">
        <v>102</v>
      </c>
    </row>
    <row r="13" spans="1:16" ht="19.5" x14ac:dyDescent="0.55000000000000004">
      <c r="A13" s="7" t="s">
        <v>2</v>
      </c>
      <c r="B13" s="8">
        <v>920000</v>
      </c>
      <c r="E13" t="s">
        <v>82</v>
      </c>
      <c r="J13">
        <v>12</v>
      </c>
      <c r="M13" t="s">
        <v>83</v>
      </c>
    </row>
    <row r="14" spans="1:16" ht="19.5" x14ac:dyDescent="0.55000000000000004">
      <c r="A14" s="7" t="s">
        <v>3</v>
      </c>
      <c r="B14" s="8">
        <v>1620000</v>
      </c>
    </row>
    <row r="15" spans="1:16" ht="18" x14ac:dyDescent="0.45">
      <c r="A15" s="9" t="s">
        <v>4</v>
      </c>
      <c r="B15" s="18">
        <v>1110000</v>
      </c>
      <c r="C15" s="10"/>
      <c r="D15" s="11"/>
    </row>
    <row r="16" spans="1:16" ht="18" x14ac:dyDescent="0.45">
      <c r="A16" s="9" t="s">
        <v>5</v>
      </c>
      <c r="B16" s="9">
        <v>42</v>
      </c>
      <c r="C16" s="10"/>
      <c r="D16" s="11"/>
    </row>
  </sheetData>
  <mergeCells count="2">
    <mergeCell ref="A1:B1"/>
    <mergeCell ref="A2:B12"/>
  </mergeCells>
  <pageMargins left="0.7" right="0.7" top="0.75" bottom="0.75" header="0.3" footer="0.3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rightToLeft="1" topLeftCell="A7" workbookViewId="0">
      <selection activeCell="B17" sqref="B17"/>
    </sheetView>
  </sheetViews>
  <sheetFormatPr defaultRowHeight="14.25" x14ac:dyDescent="0.2"/>
  <cols>
    <col min="2" max="2" width="11.875" customWidth="1"/>
    <col min="3" max="3" width="8.25" customWidth="1"/>
    <col min="4" max="4" width="7" customWidth="1"/>
    <col min="5" max="5" width="7.5" customWidth="1"/>
    <col min="6" max="6" width="7.375" customWidth="1"/>
    <col min="7" max="7" width="8.125" customWidth="1"/>
    <col min="8" max="8" width="6.5" customWidth="1"/>
    <col min="9" max="9" width="6.125" customWidth="1"/>
    <col min="10" max="10" width="5.5" customWidth="1"/>
    <col min="11" max="11" width="7.875" customWidth="1"/>
    <col min="12" max="12" width="7.375" customWidth="1"/>
    <col min="13" max="13" width="7.75" customWidth="1"/>
    <col min="14" max="14" width="5.5" customWidth="1"/>
    <col min="15" max="15" width="5.75" customWidth="1"/>
  </cols>
  <sheetData>
    <row r="1" spans="1:16" ht="63.75" customHeight="1" thickTop="1" thickBot="1" x14ac:dyDescent="0.25">
      <c r="A1" s="59" t="s">
        <v>6</v>
      </c>
      <c r="B1" s="60"/>
      <c r="C1" s="1" t="s">
        <v>0</v>
      </c>
      <c r="D1" s="1" t="s">
        <v>1</v>
      </c>
      <c r="E1" s="16" t="s">
        <v>89</v>
      </c>
      <c r="F1" s="16" t="s">
        <v>90</v>
      </c>
      <c r="G1" s="16" t="s">
        <v>91</v>
      </c>
      <c r="H1" s="16" t="s">
        <v>92</v>
      </c>
      <c r="I1" s="16" t="s">
        <v>93</v>
      </c>
      <c r="J1" s="17" t="s">
        <v>94</v>
      </c>
      <c r="K1" s="15" t="s">
        <v>95</v>
      </c>
      <c r="L1" s="12" t="s">
        <v>96</v>
      </c>
      <c r="M1" s="13" t="s">
        <v>97</v>
      </c>
      <c r="N1" s="14" t="s">
        <v>98</v>
      </c>
      <c r="O1" s="14" t="s">
        <v>99</v>
      </c>
      <c r="P1" s="14" t="s">
        <v>100</v>
      </c>
    </row>
    <row r="2" spans="1:16" ht="37.5" thickTop="1" thickBot="1" x14ac:dyDescent="0.6">
      <c r="A2" s="53" t="s">
        <v>26</v>
      </c>
      <c r="B2" s="54"/>
      <c r="C2" s="2" t="s">
        <v>27</v>
      </c>
      <c r="D2" s="3">
        <v>6</v>
      </c>
      <c r="E2" s="19">
        <v>89258</v>
      </c>
      <c r="F2" s="19">
        <v>125325</v>
      </c>
      <c r="G2" s="19">
        <v>107272</v>
      </c>
      <c r="H2" s="22">
        <v>4.8</v>
      </c>
      <c r="I2" s="21">
        <v>4.7</v>
      </c>
      <c r="J2" s="23">
        <v>3.6</v>
      </c>
      <c r="K2" s="20">
        <f>(IF(D2&gt;20,8,D2-12)*2+100)%*$B$13*11.5%</f>
        <v>109296</v>
      </c>
      <c r="L2" s="20">
        <f>(IF(D2&gt;30,18,D2-12)*3+100)%*$B$14*11.5%</f>
        <v>175398</v>
      </c>
      <c r="M2" s="20">
        <f>(IF(D2&gt;30,18,D2-12)*2+100)%*$B$15*11.5%</f>
        <v>131560</v>
      </c>
      <c r="N2" s="24">
        <f>((H2*E2)/K2)*(100+$B$16)%</f>
        <v>5.5663750548967927</v>
      </c>
      <c r="O2" s="24">
        <f>((I2*F2)/L2)*(100+$B$16)%</f>
        <v>4.7686920603427634</v>
      </c>
      <c r="P2" s="24">
        <f>((J2*G2)/M2)*(100+$B$16)%</f>
        <v>4.1682461538461535</v>
      </c>
    </row>
    <row r="3" spans="1:16" ht="37.5" thickTop="1" thickBot="1" x14ac:dyDescent="0.6">
      <c r="A3" s="55"/>
      <c r="B3" s="56"/>
      <c r="C3" s="2" t="s">
        <v>28</v>
      </c>
      <c r="D3" s="3">
        <v>8</v>
      </c>
      <c r="E3" s="19">
        <v>93316</v>
      </c>
      <c r="F3" s="19">
        <v>134495</v>
      </c>
      <c r="G3" s="19">
        <v>112148</v>
      </c>
      <c r="H3" s="21">
        <v>4.8</v>
      </c>
      <c r="I3" s="22">
        <v>4.7</v>
      </c>
      <c r="J3" s="23">
        <v>3.6</v>
      </c>
      <c r="K3" s="20">
        <f t="shared" ref="K3:K10" si="0">(IF(D3&gt;20,8,D3-12)*2+100)%*$B$13*11.5%</f>
        <v>114264</v>
      </c>
      <c r="L3" s="20">
        <f t="shared" ref="L3:L10" si="1">(IF(D3&gt;30,18,D3-12)*3+100)%*$B$14*11.5%</f>
        <v>188232</v>
      </c>
      <c r="M3" s="20">
        <f t="shared" ref="M3:M10" si="2">(IF(D3&gt;30,18,D3-12)*2+100)%*$B$15*11.5%</f>
        <v>137540</v>
      </c>
      <c r="N3" s="24">
        <f t="shared" ref="N3:P10" si="3">((H3*E3)/K3)*(100+$B$16)%</f>
        <v>5.5664238605335008</v>
      </c>
      <c r="O3" s="24">
        <f t="shared" si="3"/>
        <v>4.7686877364103868</v>
      </c>
      <c r="P3" s="24">
        <f t="shared" si="3"/>
        <v>4.1682461538461535</v>
      </c>
    </row>
    <row r="4" spans="1:16" ht="31.5" customHeight="1" thickTop="1" thickBot="1" x14ac:dyDescent="0.6">
      <c r="A4" s="55"/>
      <c r="B4" s="56"/>
      <c r="C4" s="2" t="s">
        <v>28</v>
      </c>
      <c r="D4" s="3">
        <v>10</v>
      </c>
      <c r="E4" s="19">
        <v>97373</v>
      </c>
      <c r="F4" s="19">
        <v>143665</v>
      </c>
      <c r="G4" s="19">
        <v>117024</v>
      </c>
      <c r="H4" s="21">
        <v>4.8</v>
      </c>
      <c r="I4" s="21">
        <v>4.7</v>
      </c>
      <c r="J4" s="23">
        <v>3.6</v>
      </c>
      <c r="K4" s="20">
        <f t="shared" si="0"/>
        <v>119232</v>
      </c>
      <c r="L4" s="20">
        <f t="shared" si="1"/>
        <v>201066</v>
      </c>
      <c r="M4" s="20">
        <f t="shared" si="2"/>
        <v>143520</v>
      </c>
      <c r="N4" s="24">
        <f t="shared" si="3"/>
        <v>5.566411433172302</v>
      </c>
      <c r="O4" s="24">
        <f t="shared" si="3"/>
        <v>4.7686839644693775</v>
      </c>
      <c r="P4" s="24">
        <f t="shared" si="3"/>
        <v>4.1682461538461544</v>
      </c>
    </row>
    <row r="5" spans="1:16" ht="37.5" thickTop="1" thickBot="1" x14ac:dyDescent="0.6">
      <c r="A5" s="55"/>
      <c r="B5" s="56"/>
      <c r="C5" s="2" t="s">
        <v>29</v>
      </c>
      <c r="D5" s="3">
        <v>12</v>
      </c>
      <c r="E5" s="19">
        <v>101430</v>
      </c>
      <c r="F5" s="19">
        <v>152835</v>
      </c>
      <c r="G5" s="19">
        <v>121900</v>
      </c>
      <c r="H5" s="21">
        <v>4.8</v>
      </c>
      <c r="I5" s="21">
        <v>4.7</v>
      </c>
      <c r="J5" s="23">
        <v>3.6</v>
      </c>
      <c r="K5" s="20">
        <f t="shared" si="0"/>
        <v>124200</v>
      </c>
      <c r="L5" s="20">
        <f t="shared" si="1"/>
        <v>213900</v>
      </c>
      <c r="M5" s="20">
        <f t="shared" si="2"/>
        <v>149500</v>
      </c>
      <c r="N5" s="24">
        <f t="shared" si="3"/>
        <v>5.5663999999999998</v>
      </c>
      <c r="O5" s="24">
        <f t="shared" si="3"/>
        <v>4.7686806451612904</v>
      </c>
      <c r="P5" s="24">
        <f t="shared" si="3"/>
        <v>4.1682461538461535</v>
      </c>
    </row>
    <row r="6" spans="1:16" ht="37.5" thickTop="1" thickBot="1" x14ac:dyDescent="0.6">
      <c r="A6" s="55"/>
      <c r="B6" s="56"/>
      <c r="C6" s="2" t="s">
        <v>25</v>
      </c>
      <c r="D6" s="3">
        <v>16</v>
      </c>
      <c r="E6" s="19">
        <v>109524</v>
      </c>
      <c r="F6" s="19">
        <v>171175</v>
      </c>
      <c r="G6" s="19">
        <v>131652</v>
      </c>
      <c r="H6" s="21">
        <v>4.8</v>
      </c>
      <c r="I6" s="21">
        <v>4.5999999999999996</v>
      </c>
      <c r="J6" s="23">
        <v>3.6</v>
      </c>
      <c r="K6" s="20">
        <f t="shared" si="0"/>
        <v>134136</v>
      </c>
      <c r="L6" s="20">
        <f t="shared" si="1"/>
        <v>239568.00000000003</v>
      </c>
      <c r="M6" s="20">
        <f t="shared" si="2"/>
        <v>161460</v>
      </c>
      <c r="N6" s="24">
        <f t="shared" si="3"/>
        <v>5.5653633923778845</v>
      </c>
      <c r="O6" s="24">
        <f t="shared" si="3"/>
        <v>4.6672139016897063</v>
      </c>
      <c r="P6" s="24">
        <f t="shared" si="3"/>
        <v>4.1682461538461535</v>
      </c>
    </row>
    <row r="7" spans="1:16" ht="21" thickTop="1" thickBot="1" x14ac:dyDescent="0.6">
      <c r="A7" s="55"/>
      <c r="B7" s="56"/>
      <c r="C7" s="2" t="s">
        <v>21</v>
      </c>
      <c r="D7" s="3">
        <v>20</v>
      </c>
      <c r="E7" s="19">
        <v>117659</v>
      </c>
      <c r="F7" s="19">
        <v>189515</v>
      </c>
      <c r="G7" s="19">
        <v>141404</v>
      </c>
      <c r="H7" s="21">
        <v>4.8</v>
      </c>
      <c r="I7" s="21">
        <v>4.7</v>
      </c>
      <c r="J7" s="23">
        <v>3.6</v>
      </c>
      <c r="K7" s="20">
        <f t="shared" si="0"/>
        <v>144072</v>
      </c>
      <c r="L7" s="20">
        <f t="shared" si="1"/>
        <v>265236</v>
      </c>
      <c r="M7" s="20">
        <f t="shared" si="2"/>
        <v>173420</v>
      </c>
      <c r="N7" s="24">
        <f t="shared" si="3"/>
        <v>5.5664094619356979</v>
      </c>
      <c r="O7" s="24">
        <f t="shared" si="3"/>
        <v>4.7686705801625715</v>
      </c>
      <c r="P7" s="24">
        <f t="shared" si="3"/>
        <v>4.1682461538461544</v>
      </c>
    </row>
    <row r="8" spans="1:16" ht="73.5" thickTop="1" thickBot="1" x14ac:dyDescent="0.6">
      <c r="A8" s="55"/>
      <c r="B8" s="56"/>
      <c r="C8" s="2" t="s">
        <v>30</v>
      </c>
      <c r="D8" s="3">
        <v>24</v>
      </c>
      <c r="E8" s="19">
        <v>117659</v>
      </c>
      <c r="F8" s="19">
        <v>207856</v>
      </c>
      <c r="G8" s="19">
        <v>151156</v>
      </c>
      <c r="H8" s="21">
        <v>4.8</v>
      </c>
      <c r="I8" s="21">
        <v>4.7</v>
      </c>
      <c r="J8" s="23">
        <v>3.3</v>
      </c>
      <c r="K8" s="20">
        <f t="shared" si="0"/>
        <v>144072</v>
      </c>
      <c r="L8" s="20">
        <f t="shared" si="1"/>
        <v>290904</v>
      </c>
      <c r="M8" s="20">
        <f t="shared" si="2"/>
        <v>185380</v>
      </c>
      <c r="N8" s="24">
        <f t="shared" si="3"/>
        <v>5.5664094619356979</v>
      </c>
      <c r="O8" s="24">
        <f t="shared" si="3"/>
        <v>4.7686898220718863</v>
      </c>
      <c r="P8" s="24">
        <f t="shared" si="3"/>
        <v>3.8208923076923074</v>
      </c>
    </row>
    <row r="9" spans="1:16" ht="21" thickTop="1" thickBot="1" x14ac:dyDescent="0.6">
      <c r="A9" s="55"/>
      <c r="B9" s="56"/>
      <c r="C9" s="4" t="s">
        <v>12</v>
      </c>
      <c r="D9" s="3">
        <v>30</v>
      </c>
      <c r="E9" s="19">
        <v>117659</v>
      </c>
      <c r="F9" s="19">
        <v>235366</v>
      </c>
      <c r="G9" s="19">
        <v>165784</v>
      </c>
      <c r="H9" s="21">
        <v>4.8</v>
      </c>
      <c r="I9" s="21">
        <v>4.7</v>
      </c>
      <c r="J9" s="23">
        <v>3.1</v>
      </c>
      <c r="K9" s="20">
        <f t="shared" si="0"/>
        <v>144072</v>
      </c>
      <c r="L9" s="20">
        <f t="shared" si="1"/>
        <v>329406</v>
      </c>
      <c r="M9" s="20">
        <f t="shared" si="2"/>
        <v>203320.00000000003</v>
      </c>
      <c r="N9" s="24">
        <f t="shared" si="3"/>
        <v>5.5664094619356979</v>
      </c>
      <c r="O9" s="24">
        <f t="shared" si="3"/>
        <v>4.7686826712324608</v>
      </c>
      <c r="P9" s="24">
        <f t="shared" si="3"/>
        <v>3.5893230769230762</v>
      </c>
    </row>
    <row r="10" spans="1:16" ht="31.5" customHeight="1" thickTop="1" thickBot="1" x14ac:dyDescent="0.6">
      <c r="A10" s="55"/>
      <c r="B10" s="56"/>
      <c r="C10" s="5" t="s">
        <v>13</v>
      </c>
      <c r="D10" s="3">
        <v>40</v>
      </c>
      <c r="E10" s="19">
        <v>117659</v>
      </c>
      <c r="F10" s="19">
        <v>235366</v>
      </c>
      <c r="G10" s="19">
        <v>165784</v>
      </c>
      <c r="H10" s="21">
        <v>4.8</v>
      </c>
      <c r="I10" s="21">
        <v>4.7</v>
      </c>
      <c r="J10" s="23">
        <v>3.1</v>
      </c>
      <c r="K10" s="20">
        <f t="shared" si="0"/>
        <v>144072</v>
      </c>
      <c r="L10" s="20">
        <f t="shared" si="1"/>
        <v>329406</v>
      </c>
      <c r="M10" s="20">
        <f t="shared" si="2"/>
        <v>203320.00000000003</v>
      </c>
      <c r="N10" s="24">
        <f t="shared" si="3"/>
        <v>5.5664094619356979</v>
      </c>
      <c r="O10" s="24">
        <f t="shared" si="3"/>
        <v>4.7686826712324608</v>
      </c>
      <c r="P10" s="24">
        <f t="shared" si="3"/>
        <v>3.5893230769230762</v>
      </c>
    </row>
    <row r="11" spans="1:16" ht="15" thickTop="1" x14ac:dyDescent="0.2">
      <c r="A11" s="55"/>
      <c r="B11" s="56"/>
    </row>
    <row r="12" spans="1:16" x14ac:dyDescent="0.2">
      <c r="A12" s="57"/>
      <c r="B12" s="58"/>
    </row>
    <row r="13" spans="1:16" ht="19.5" x14ac:dyDescent="0.55000000000000004">
      <c r="A13" s="7" t="s">
        <v>2</v>
      </c>
      <c r="B13" s="8">
        <v>1080000</v>
      </c>
      <c r="D13" t="s">
        <v>81</v>
      </c>
      <c r="M13" t="s">
        <v>102</v>
      </c>
    </row>
    <row r="14" spans="1:16" ht="19.5" x14ac:dyDescent="0.55000000000000004">
      <c r="A14" s="7" t="s">
        <v>3</v>
      </c>
      <c r="B14" s="8">
        <v>1860000</v>
      </c>
      <c r="D14" t="s">
        <v>85</v>
      </c>
      <c r="I14">
        <v>13</v>
      </c>
      <c r="M14" t="s">
        <v>83</v>
      </c>
    </row>
    <row r="15" spans="1:16" ht="18" x14ac:dyDescent="0.45">
      <c r="A15" s="9" t="s">
        <v>4</v>
      </c>
      <c r="B15" s="18">
        <v>1300000</v>
      </c>
      <c r="C15" s="10"/>
      <c r="D15" s="11"/>
    </row>
    <row r="16" spans="1:16" ht="18" x14ac:dyDescent="0.45">
      <c r="A16" s="9" t="s">
        <v>5</v>
      </c>
      <c r="B16" s="9">
        <v>42</v>
      </c>
      <c r="C16" s="10"/>
      <c r="D16" s="11"/>
    </row>
  </sheetData>
  <mergeCells count="2">
    <mergeCell ref="A1:B1"/>
    <mergeCell ref="A2:B12"/>
  </mergeCells>
  <pageMargins left="0.7" right="0.7" top="0.75" bottom="0.75" header="0.3" footer="0.3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rightToLeft="1" topLeftCell="A4" workbookViewId="0">
      <selection activeCell="B17" sqref="B17"/>
    </sheetView>
  </sheetViews>
  <sheetFormatPr defaultRowHeight="14.25" x14ac:dyDescent="0.2"/>
  <cols>
    <col min="2" max="2" width="11.75" customWidth="1"/>
    <col min="3" max="3" width="9.25" customWidth="1"/>
    <col min="4" max="4" width="6.75" customWidth="1"/>
    <col min="5" max="5" width="7.375" customWidth="1"/>
    <col min="6" max="6" width="7.25" customWidth="1"/>
    <col min="7" max="7" width="7.375" customWidth="1"/>
    <col min="8" max="8" width="7" customWidth="1"/>
    <col min="9" max="9" width="6" customWidth="1"/>
    <col min="10" max="10" width="6.25" customWidth="1"/>
    <col min="11" max="11" width="7.625" customWidth="1"/>
    <col min="12" max="12" width="7.875" customWidth="1"/>
    <col min="13" max="13" width="7.375" customWidth="1"/>
    <col min="14" max="14" width="5.875" customWidth="1"/>
    <col min="15" max="15" width="4.625" customWidth="1"/>
  </cols>
  <sheetData>
    <row r="1" spans="1:16" ht="99" customHeight="1" thickTop="1" thickBot="1" x14ac:dyDescent="0.25">
      <c r="A1" s="59" t="s">
        <v>6</v>
      </c>
      <c r="B1" s="60"/>
      <c r="C1" s="1" t="s">
        <v>0</v>
      </c>
      <c r="D1" s="1" t="s">
        <v>1</v>
      </c>
      <c r="E1" s="16" t="s">
        <v>89</v>
      </c>
      <c r="F1" s="16" t="s">
        <v>90</v>
      </c>
      <c r="G1" s="16" t="s">
        <v>91</v>
      </c>
      <c r="H1" s="16" t="s">
        <v>92</v>
      </c>
      <c r="I1" s="16" t="s">
        <v>93</v>
      </c>
      <c r="J1" s="17" t="s">
        <v>94</v>
      </c>
      <c r="K1" s="15" t="s">
        <v>95</v>
      </c>
      <c r="L1" s="12" t="s">
        <v>96</v>
      </c>
      <c r="M1" s="13" t="s">
        <v>97</v>
      </c>
      <c r="N1" s="14" t="s">
        <v>98</v>
      </c>
      <c r="O1" s="14" t="s">
        <v>99</v>
      </c>
      <c r="P1" s="14" t="s">
        <v>100</v>
      </c>
    </row>
    <row r="2" spans="1:16" ht="24.75" customHeight="1" thickTop="1" thickBot="1" x14ac:dyDescent="0.6">
      <c r="A2" s="53" t="s">
        <v>31</v>
      </c>
      <c r="B2" s="54"/>
      <c r="C2" s="2" t="s">
        <v>32</v>
      </c>
      <c r="D2" s="3">
        <v>6</v>
      </c>
      <c r="E2" s="19">
        <v>77924</v>
      </c>
      <c r="F2" s="19">
        <v>109577</v>
      </c>
      <c r="G2" s="19">
        <v>93610</v>
      </c>
      <c r="H2" s="22">
        <v>6</v>
      </c>
      <c r="I2" s="21">
        <v>6</v>
      </c>
      <c r="J2" s="23">
        <v>4.5</v>
      </c>
      <c r="K2" s="20">
        <f>(IF(D2&gt;20,8,D2-12)*2+100)%*$B$13*11.5%</f>
        <v>93104</v>
      </c>
      <c r="L2" s="20">
        <f>(IF(D2&gt;30,18,D2-12)*3+100)%*$B$14*11.5%</f>
        <v>152766</v>
      </c>
      <c r="M2" s="20">
        <f>(IF(D2&gt;30,18,D2-12)*2+100)%*$B$15*11.5%</f>
        <v>112332</v>
      </c>
      <c r="N2" s="24">
        <f>((H2*E2)/K2)*(100+$B$16)%</f>
        <v>7.1308695652173908</v>
      </c>
      <c r="O2" s="24">
        <f>((I2*F2)/L2)*(100+$B$16)%</f>
        <v>6.1112815678881427</v>
      </c>
      <c r="P2" s="24">
        <f>((J2*G2)/M2)*(100+$B$16)%</f>
        <v>5.3249999999999993</v>
      </c>
    </row>
    <row r="3" spans="1:16" ht="26.25" customHeight="1" thickTop="1" thickBot="1" x14ac:dyDescent="0.6">
      <c r="A3" s="55"/>
      <c r="B3" s="56"/>
      <c r="C3" s="2" t="s">
        <v>32</v>
      </c>
      <c r="D3" s="3">
        <v>8</v>
      </c>
      <c r="E3" s="19">
        <v>81466</v>
      </c>
      <c r="F3" s="19">
        <v>117594</v>
      </c>
      <c r="G3" s="19">
        <v>97865</v>
      </c>
      <c r="H3" s="21">
        <v>6</v>
      </c>
      <c r="I3" s="22">
        <v>6</v>
      </c>
      <c r="J3" s="23">
        <v>4.5</v>
      </c>
      <c r="K3" s="20">
        <f t="shared" ref="K3:K11" si="0">(IF(D3&gt;20,8,D3-12)*2+100)%*$B$13*11.5%</f>
        <v>97336</v>
      </c>
      <c r="L3" s="20">
        <f t="shared" ref="L3:L11" si="1">(IF(D3&gt;30,18,D3-12)*3+100)%*$B$14*11.5%</f>
        <v>163944</v>
      </c>
      <c r="M3" s="20">
        <f t="shared" ref="M3:M11" si="2">(IF(D3&gt;30,18,D3-12)*2+100)%*$B$15*11.5%</f>
        <v>117438</v>
      </c>
      <c r="N3" s="24">
        <f t="shared" ref="N3:P11" si="3">((H3*E3)/K3)*(100+$B$16)%</f>
        <v>7.1308695652173908</v>
      </c>
      <c r="O3" s="24">
        <f t="shared" si="3"/>
        <v>6.1112384716732544</v>
      </c>
      <c r="P3" s="24">
        <f t="shared" si="3"/>
        <v>5.3249999999999993</v>
      </c>
    </row>
    <row r="4" spans="1:16" ht="40.5" customHeight="1" thickTop="1" thickBot="1" x14ac:dyDescent="0.6">
      <c r="A4" s="55"/>
      <c r="B4" s="56"/>
      <c r="C4" s="2" t="s">
        <v>33</v>
      </c>
      <c r="D4" s="3">
        <v>10</v>
      </c>
      <c r="E4" s="19">
        <v>85008</v>
      </c>
      <c r="F4" s="19">
        <v>125612</v>
      </c>
      <c r="G4" s="19">
        <v>102120</v>
      </c>
      <c r="H4" s="21">
        <v>6</v>
      </c>
      <c r="I4" s="21">
        <v>6</v>
      </c>
      <c r="J4" s="23">
        <v>4.5</v>
      </c>
      <c r="K4" s="20">
        <f t="shared" si="0"/>
        <v>101568</v>
      </c>
      <c r="L4" s="20">
        <f t="shared" si="1"/>
        <v>175122</v>
      </c>
      <c r="M4" s="20">
        <f t="shared" si="2"/>
        <v>122544</v>
      </c>
      <c r="N4" s="24">
        <f t="shared" si="3"/>
        <v>7.1308695652173908</v>
      </c>
      <c r="O4" s="24">
        <f t="shared" si="3"/>
        <v>6.1112495288998518</v>
      </c>
      <c r="P4" s="24">
        <f t="shared" si="3"/>
        <v>5.3249999999999993</v>
      </c>
    </row>
    <row r="5" spans="1:16" ht="42.75" customHeight="1" thickTop="1" thickBot="1" x14ac:dyDescent="0.6">
      <c r="A5" s="55"/>
      <c r="B5" s="56"/>
      <c r="C5" s="2" t="s">
        <v>38</v>
      </c>
      <c r="D5" s="3">
        <v>12</v>
      </c>
      <c r="E5" s="19">
        <v>88550</v>
      </c>
      <c r="F5" s="19">
        <v>133630</v>
      </c>
      <c r="G5" s="19">
        <v>106375</v>
      </c>
      <c r="H5" s="21">
        <v>6</v>
      </c>
      <c r="I5" s="21">
        <v>6</v>
      </c>
      <c r="J5" s="23">
        <v>4.5</v>
      </c>
      <c r="K5" s="20">
        <f t="shared" si="0"/>
        <v>105800</v>
      </c>
      <c r="L5" s="20">
        <f t="shared" si="1"/>
        <v>186300</v>
      </c>
      <c r="M5" s="20">
        <f t="shared" si="2"/>
        <v>127650</v>
      </c>
      <c r="N5" s="24">
        <f t="shared" si="3"/>
        <v>7.1308695652173908</v>
      </c>
      <c r="O5" s="24">
        <f t="shared" si="3"/>
        <v>6.1112592592592589</v>
      </c>
      <c r="P5" s="24">
        <f t="shared" si="3"/>
        <v>5.3249999999999993</v>
      </c>
    </row>
    <row r="6" spans="1:16" ht="40.5" customHeight="1" thickTop="1" thickBot="1" x14ac:dyDescent="0.6">
      <c r="A6" s="55"/>
      <c r="B6" s="56"/>
      <c r="C6" s="2" t="s">
        <v>34</v>
      </c>
      <c r="D6" s="3">
        <v>14</v>
      </c>
      <c r="E6" s="19">
        <v>92092</v>
      </c>
      <c r="F6" s="19">
        <v>141648</v>
      </c>
      <c r="G6" s="19">
        <v>110630</v>
      </c>
      <c r="H6" s="21">
        <v>6</v>
      </c>
      <c r="I6" s="21">
        <v>6</v>
      </c>
      <c r="J6" s="23">
        <v>4.5</v>
      </c>
      <c r="K6" s="20">
        <f t="shared" si="0"/>
        <v>110032</v>
      </c>
      <c r="L6" s="20">
        <f t="shared" si="1"/>
        <v>197478</v>
      </c>
      <c r="M6" s="20">
        <f t="shared" si="2"/>
        <v>132756</v>
      </c>
      <c r="N6" s="24">
        <f t="shared" si="3"/>
        <v>7.1308695652173908</v>
      </c>
      <c r="O6" s="24">
        <f t="shared" si="3"/>
        <v>6.1112678880685447</v>
      </c>
      <c r="P6" s="24">
        <f t="shared" si="3"/>
        <v>5.3249999999999993</v>
      </c>
    </row>
    <row r="7" spans="1:16" ht="48.75" customHeight="1" thickTop="1" thickBot="1" x14ac:dyDescent="0.6">
      <c r="A7" s="55"/>
      <c r="B7" s="56"/>
      <c r="C7" s="2" t="s">
        <v>39</v>
      </c>
      <c r="D7" s="3">
        <v>16</v>
      </c>
      <c r="E7" s="19">
        <v>95634</v>
      </c>
      <c r="F7" s="19">
        <v>149666</v>
      </c>
      <c r="G7" s="19">
        <v>114885</v>
      </c>
      <c r="H7" s="21">
        <v>6</v>
      </c>
      <c r="I7" s="21">
        <v>6</v>
      </c>
      <c r="J7" s="23">
        <v>4.5</v>
      </c>
      <c r="K7" s="20">
        <f t="shared" si="0"/>
        <v>114264.00000000001</v>
      </c>
      <c r="L7" s="20">
        <f t="shared" si="1"/>
        <v>208656.00000000003</v>
      </c>
      <c r="M7" s="20">
        <f t="shared" si="2"/>
        <v>137862</v>
      </c>
      <c r="N7" s="24">
        <f t="shared" si="3"/>
        <v>7.1308695652173908</v>
      </c>
      <c r="O7" s="24">
        <f t="shared" si="3"/>
        <v>6.1112755923625484</v>
      </c>
      <c r="P7" s="24">
        <f t="shared" si="3"/>
        <v>5.3249999999999993</v>
      </c>
    </row>
    <row r="8" spans="1:16" ht="30" customHeight="1" thickTop="1" thickBot="1" x14ac:dyDescent="0.6">
      <c r="A8" s="55"/>
      <c r="B8" s="56"/>
      <c r="C8" s="2" t="s">
        <v>37</v>
      </c>
      <c r="D8" s="3">
        <v>20</v>
      </c>
      <c r="E8" s="19">
        <v>102718</v>
      </c>
      <c r="F8" s="19">
        <v>165701</v>
      </c>
      <c r="G8" s="19">
        <v>123395</v>
      </c>
      <c r="H8" s="21">
        <v>6</v>
      </c>
      <c r="I8" s="21">
        <v>6</v>
      </c>
      <c r="J8" s="23">
        <v>4.5</v>
      </c>
      <c r="K8" s="20">
        <f t="shared" si="0"/>
        <v>122728</v>
      </c>
      <c r="L8" s="20">
        <f t="shared" si="1"/>
        <v>231012</v>
      </c>
      <c r="M8" s="20">
        <f t="shared" si="2"/>
        <v>148074</v>
      </c>
      <c r="N8" s="24">
        <f t="shared" si="3"/>
        <v>7.1308695652173908</v>
      </c>
      <c r="O8" s="24">
        <f t="shared" si="3"/>
        <v>6.1112518830190643</v>
      </c>
      <c r="P8" s="24">
        <f t="shared" si="3"/>
        <v>5.3249999999999993</v>
      </c>
    </row>
    <row r="9" spans="1:16" ht="21.75" customHeight="1" thickTop="1" thickBot="1" x14ac:dyDescent="0.6">
      <c r="A9" s="55"/>
      <c r="B9" s="56"/>
      <c r="C9" s="4" t="s">
        <v>35</v>
      </c>
      <c r="D9" s="3">
        <v>24</v>
      </c>
      <c r="E9" s="19">
        <v>102718</v>
      </c>
      <c r="F9" s="19">
        <v>181737</v>
      </c>
      <c r="G9" s="19">
        <v>131905</v>
      </c>
      <c r="H9" s="21">
        <v>6</v>
      </c>
      <c r="I9" s="21">
        <v>6</v>
      </c>
      <c r="J9" s="23">
        <v>4.2</v>
      </c>
      <c r="K9" s="20">
        <f t="shared" si="0"/>
        <v>122728</v>
      </c>
      <c r="L9" s="20">
        <f t="shared" si="1"/>
        <v>253368</v>
      </c>
      <c r="M9" s="20">
        <f t="shared" si="2"/>
        <v>158286</v>
      </c>
      <c r="N9" s="24">
        <f t="shared" si="3"/>
        <v>7.1308695652173908</v>
      </c>
      <c r="O9" s="24">
        <f t="shared" si="3"/>
        <v>6.1112659846547315</v>
      </c>
      <c r="P9" s="24">
        <f t="shared" si="3"/>
        <v>4.97</v>
      </c>
    </row>
    <row r="10" spans="1:16" ht="20.25" customHeight="1" thickTop="1" thickBot="1" x14ac:dyDescent="0.6">
      <c r="A10" s="55"/>
      <c r="B10" s="56"/>
      <c r="C10" s="5" t="s">
        <v>13</v>
      </c>
      <c r="D10" s="3">
        <v>40</v>
      </c>
      <c r="E10" s="19">
        <v>102718</v>
      </c>
      <c r="F10" s="19">
        <v>205790</v>
      </c>
      <c r="G10" s="19">
        <v>144670</v>
      </c>
      <c r="H10" s="21">
        <v>6</v>
      </c>
      <c r="I10" s="21">
        <v>6</v>
      </c>
      <c r="J10" s="23">
        <v>3.8</v>
      </c>
      <c r="K10" s="20">
        <f t="shared" si="0"/>
        <v>122728</v>
      </c>
      <c r="L10" s="20">
        <f t="shared" si="1"/>
        <v>286902</v>
      </c>
      <c r="M10" s="20">
        <f t="shared" si="2"/>
        <v>173604</v>
      </c>
      <c r="N10" s="24">
        <f t="shared" si="3"/>
        <v>7.1308695652173908</v>
      </c>
      <c r="O10" s="24">
        <f t="shared" si="3"/>
        <v>6.1112533199489718</v>
      </c>
      <c r="P10" s="24">
        <f t="shared" si="3"/>
        <v>4.4966666666666661</v>
      </c>
    </row>
    <row r="11" spans="1:16" ht="21" thickTop="1" thickBot="1" x14ac:dyDescent="0.6">
      <c r="A11" s="55"/>
      <c r="B11" s="56"/>
      <c r="C11" s="5" t="s">
        <v>36</v>
      </c>
      <c r="D11" s="3">
        <v>76</v>
      </c>
      <c r="E11" s="19">
        <v>102718</v>
      </c>
      <c r="F11" s="19">
        <v>205790</v>
      </c>
      <c r="G11" s="19">
        <v>144670</v>
      </c>
      <c r="H11" s="21">
        <v>6</v>
      </c>
      <c r="I11" s="21">
        <v>6</v>
      </c>
      <c r="J11" s="23">
        <v>3.8</v>
      </c>
      <c r="K11" s="20">
        <f t="shared" si="0"/>
        <v>122728</v>
      </c>
      <c r="L11" s="20">
        <f t="shared" si="1"/>
        <v>286902</v>
      </c>
      <c r="M11" s="20">
        <f t="shared" si="2"/>
        <v>173604</v>
      </c>
      <c r="N11" s="24">
        <f t="shared" si="3"/>
        <v>7.1308695652173908</v>
      </c>
      <c r="O11" s="24">
        <f t="shared" si="3"/>
        <v>6.1112533199489718</v>
      </c>
      <c r="P11" s="24">
        <f t="shared" si="3"/>
        <v>4.4966666666666661</v>
      </c>
    </row>
    <row r="12" spans="1:16" ht="15" thickTop="1" x14ac:dyDescent="0.2">
      <c r="A12" s="57"/>
      <c r="B12" s="58"/>
    </row>
    <row r="13" spans="1:16" ht="19.5" x14ac:dyDescent="0.55000000000000004">
      <c r="A13" s="7" t="s">
        <v>2</v>
      </c>
      <c r="B13" s="8">
        <v>920000</v>
      </c>
      <c r="I13" s="25"/>
    </row>
    <row r="14" spans="1:16" ht="19.5" x14ac:dyDescent="0.55000000000000004">
      <c r="A14" s="7" t="s">
        <v>3</v>
      </c>
      <c r="B14" s="8">
        <v>1620000</v>
      </c>
      <c r="C14" s="10"/>
      <c r="D14" s="11" t="s">
        <v>86</v>
      </c>
      <c r="I14" s="25">
        <v>14</v>
      </c>
      <c r="M14" t="s">
        <v>102</v>
      </c>
    </row>
    <row r="15" spans="1:16" ht="18" x14ac:dyDescent="0.45">
      <c r="A15" s="9" t="s">
        <v>4</v>
      </c>
      <c r="B15" s="18">
        <v>1110000</v>
      </c>
      <c r="C15" s="10"/>
      <c r="D15" s="11" t="s">
        <v>85</v>
      </c>
      <c r="M15" t="s">
        <v>83</v>
      </c>
    </row>
    <row r="16" spans="1:16" ht="18" x14ac:dyDescent="0.45">
      <c r="A16" s="9" t="s">
        <v>5</v>
      </c>
      <c r="B16" s="9">
        <v>42</v>
      </c>
    </row>
  </sheetData>
  <mergeCells count="2">
    <mergeCell ref="A1:B1"/>
    <mergeCell ref="A2:B12"/>
  </mergeCells>
  <pageMargins left="0.7" right="0.7" top="0.75" bottom="0.75" header="0.3" footer="0.3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rightToLeft="1" topLeftCell="A4" workbookViewId="0">
      <selection activeCell="E6" sqref="E6"/>
    </sheetView>
  </sheetViews>
  <sheetFormatPr defaultRowHeight="14.25" x14ac:dyDescent="0.2"/>
  <cols>
    <col min="2" max="2" width="11.75" bestFit="1" customWidth="1"/>
    <col min="3" max="3" width="7.75" customWidth="1"/>
    <col min="4" max="4" width="6.5" customWidth="1"/>
    <col min="5" max="5" width="7.875" customWidth="1"/>
    <col min="6" max="7" width="7.5" customWidth="1"/>
    <col min="8" max="8" width="6.375" customWidth="1"/>
    <col min="9" max="9" width="6.125" customWidth="1"/>
    <col min="10" max="10" width="6.25" customWidth="1"/>
    <col min="11" max="11" width="7.625" customWidth="1"/>
    <col min="12" max="12" width="7.875" customWidth="1"/>
    <col min="13" max="13" width="7.5" customWidth="1"/>
    <col min="14" max="14" width="5.375" customWidth="1"/>
    <col min="15" max="15" width="6.25" customWidth="1"/>
  </cols>
  <sheetData>
    <row r="1" spans="1:16" ht="61.5" customHeight="1" thickTop="1" thickBot="1" x14ac:dyDescent="0.25">
      <c r="A1" s="59" t="s">
        <v>6</v>
      </c>
      <c r="B1" s="60"/>
      <c r="C1" s="1" t="s">
        <v>0</v>
      </c>
      <c r="D1" s="1" t="s">
        <v>1</v>
      </c>
      <c r="E1" s="16" t="s">
        <v>89</v>
      </c>
      <c r="F1" s="16" t="s">
        <v>90</v>
      </c>
      <c r="G1" s="16" t="s">
        <v>91</v>
      </c>
      <c r="H1" s="16" t="s">
        <v>92</v>
      </c>
      <c r="I1" s="16" t="s">
        <v>93</v>
      </c>
      <c r="J1" s="17" t="s">
        <v>94</v>
      </c>
      <c r="K1" s="15" t="s">
        <v>95</v>
      </c>
      <c r="L1" s="12" t="s">
        <v>96</v>
      </c>
      <c r="M1" s="13" t="s">
        <v>97</v>
      </c>
      <c r="N1" s="14" t="s">
        <v>98</v>
      </c>
      <c r="O1" s="14" t="s">
        <v>99</v>
      </c>
      <c r="P1" s="14" t="s">
        <v>100</v>
      </c>
    </row>
    <row r="2" spans="1:16" ht="33" customHeight="1" thickTop="1" thickBot="1" x14ac:dyDescent="0.6">
      <c r="A2" s="53" t="s">
        <v>40</v>
      </c>
      <c r="B2" s="54"/>
      <c r="C2" s="2" t="s">
        <v>41</v>
      </c>
      <c r="D2" s="3">
        <v>6</v>
      </c>
      <c r="E2" s="19">
        <v>89258</v>
      </c>
      <c r="F2" s="19">
        <v>125325</v>
      </c>
      <c r="G2" s="19">
        <v>107272</v>
      </c>
      <c r="H2" s="22">
        <v>4.8</v>
      </c>
      <c r="I2" s="21">
        <v>4.8</v>
      </c>
      <c r="J2" s="23">
        <v>3.7</v>
      </c>
      <c r="K2" s="20">
        <f>(IF(D2&gt;20,8,D2-12)*2+100)%*$B$13*11.5%</f>
        <v>109296</v>
      </c>
      <c r="L2" s="20">
        <f>(IF(D2&gt;30,18,D2-12)*3+100)%*$B$14*11.5%</f>
        <v>175398</v>
      </c>
      <c r="M2" s="20">
        <f>(IF(D2&gt;30,18,D2-12)*2+100)%*$B$15*11.5%</f>
        <v>131560</v>
      </c>
      <c r="N2" s="24">
        <f>((H2*E2)/K2)*(100+$B$16)%</f>
        <v>5.5663750548967927</v>
      </c>
      <c r="O2" s="24">
        <f>((I2*F2)/L2)*(100+$B$16)%</f>
        <v>4.870153593541545</v>
      </c>
      <c r="P2" s="24">
        <f>((J2*G2)/M2)*(100+$B$16)%</f>
        <v>4.2840307692307693</v>
      </c>
    </row>
    <row r="3" spans="1:16" ht="26.25" customHeight="1" thickTop="1" thickBot="1" x14ac:dyDescent="0.6">
      <c r="A3" s="55"/>
      <c r="B3" s="56"/>
      <c r="C3" s="2" t="s">
        <v>41</v>
      </c>
      <c r="D3" s="3">
        <v>8</v>
      </c>
      <c r="E3" s="19">
        <v>93316</v>
      </c>
      <c r="F3" s="19">
        <v>134495</v>
      </c>
      <c r="G3" s="19">
        <v>112148</v>
      </c>
      <c r="H3" s="21">
        <v>4.8</v>
      </c>
      <c r="I3" s="22">
        <v>4.8</v>
      </c>
      <c r="J3" s="23">
        <v>3.7</v>
      </c>
      <c r="K3" s="20">
        <f t="shared" ref="K3:K8" si="0">(IF(D3&gt;20,8,D3-12)*2+100)%*$B$13*11.5%</f>
        <v>114264</v>
      </c>
      <c r="L3" s="20">
        <f t="shared" ref="L3:L8" si="1">(IF(D3&gt;30,18,D3-12)*3+100)%*$B$14*11.5%</f>
        <v>188232</v>
      </c>
      <c r="M3" s="20">
        <f t="shared" ref="M3:M8" si="2">(IF(D3&gt;30,18,D3-12)*2+100)%*$B$15*11.5%</f>
        <v>137540</v>
      </c>
      <c r="N3" s="24">
        <f t="shared" ref="N3:P8" si="3">((H3*E3)/K3)*(100+$B$16)%</f>
        <v>5.5664238605335008</v>
      </c>
      <c r="O3" s="24">
        <f t="shared" si="3"/>
        <v>4.8701491776106076</v>
      </c>
      <c r="P3" s="24">
        <f t="shared" si="3"/>
        <v>4.2840307692307693</v>
      </c>
    </row>
    <row r="4" spans="1:16" ht="55.5" thickTop="1" thickBot="1" x14ac:dyDescent="0.6">
      <c r="A4" s="55"/>
      <c r="B4" s="56"/>
      <c r="C4" s="2" t="s">
        <v>42</v>
      </c>
      <c r="D4" s="3">
        <v>10</v>
      </c>
      <c r="E4" s="19">
        <v>97373</v>
      </c>
      <c r="F4" s="19">
        <v>143665</v>
      </c>
      <c r="G4" s="19">
        <v>117024</v>
      </c>
      <c r="H4" s="21">
        <v>4.8</v>
      </c>
      <c r="I4" s="21">
        <v>4.8</v>
      </c>
      <c r="J4" s="23">
        <v>3.7</v>
      </c>
      <c r="K4" s="20">
        <f t="shared" si="0"/>
        <v>119232</v>
      </c>
      <c r="L4" s="20">
        <f t="shared" si="1"/>
        <v>201066</v>
      </c>
      <c r="M4" s="20">
        <f t="shared" si="2"/>
        <v>143520</v>
      </c>
      <c r="N4" s="24">
        <f t="shared" si="3"/>
        <v>5.566411433172302</v>
      </c>
      <c r="O4" s="24">
        <f t="shared" si="3"/>
        <v>4.8701453254155345</v>
      </c>
      <c r="P4" s="24">
        <f t="shared" si="3"/>
        <v>4.2840307692307693</v>
      </c>
    </row>
    <row r="5" spans="1:16" ht="58.5" customHeight="1" thickTop="1" thickBot="1" x14ac:dyDescent="0.6">
      <c r="A5" s="55"/>
      <c r="B5" s="56"/>
      <c r="C5" s="2" t="s">
        <v>44</v>
      </c>
      <c r="D5" s="3">
        <v>12</v>
      </c>
      <c r="E5" s="19">
        <v>101430</v>
      </c>
      <c r="F5" s="19">
        <v>152835</v>
      </c>
      <c r="G5" s="19">
        <v>121900</v>
      </c>
      <c r="H5" s="21">
        <v>4.8</v>
      </c>
      <c r="I5" s="21">
        <v>4.8</v>
      </c>
      <c r="J5" s="23">
        <v>3.7</v>
      </c>
      <c r="K5" s="20">
        <f t="shared" si="0"/>
        <v>124200</v>
      </c>
      <c r="L5" s="20">
        <f t="shared" si="1"/>
        <v>213900</v>
      </c>
      <c r="M5" s="20">
        <f t="shared" si="2"/>
        <v>149500</v>
      </c>
      <c r="N5" s="24">
        <f t="shared" si="3"/>
        <v>5.5663999999999998</v>
      </c>
      <c r="O5" s="24">
        <f t="shared" si="3"/>
        <v>4.8701419354838711</v>
      </c>
      <c r="P5" s="24">
        <f t="shared" si="3"/>
        <v>4.2840307692307693</v>
      </c>
    </row>
    <row r="6" spans="1:16" ht="67.5" customHeight="1" thickTop="1" thickBot="1" x14ac:dyDescent="0.6">
      <c r="A6" s="55"/>
      <c r="B6" s="56"/>
      <c r="C6" s="2" t="s">
        <v>43</v>
      </c>
      <c r="D6" s="3">
        <v>16</v>
      </c>
      <c r="E6" s="19">
        <v>109544</v>
      </c>
      <c r="F6" s="19">
        <v>171175</v>
      </c>
      <c r="G6" s="19">
        <v>131652</v>
      </c>
      <c r="H6" s="21">
        <v>4.8</v>
      </c>
      <c r="I6" s="21">
        <v>4.7</v>
      </c>
      <c r="J6" s="23">
        <v>3.7</v>
      </c>
      <c r="K6" s="20">
        <f t="shared" si="0"/>
        <v>134136</v>
      </c>
      <c r="L6" s="20">
        <f t="shared" si="1"/>
        <v>239568.00000000003</v>
      </c>
      <c r="M6" s="20">
        <f t="shared" si="2"/>
        <v>161460</v>
      </c>
      <c r="N6" s="24">
        <f t="shared" si="3"/>
        <v>5.5663796743603493</v>
      </c>
      <c r="O6" s="24">
        <f t="shared" si="3"/>
        <v>4.7686750734655705</v>
      </c>
      <c r="P6" s="24">
        <f t="shared" si="3"/>
        <v>4.2840307692307693</v>
      </c>
    </row>
    <row r="7" spans="1:16" ht="37.5" thickTop="1" thickBot="1" x14ac:dyDescent="0.6">
      <c r="A7" s="55"/>
      <c r="B7" s="56"/>
      <c r="C7" s="2" t="s">
        <v>45</v>
      </c>
      <c r="D7" s="3">
        <v>20</v>
      </c>
      <c r="E7" s="19">
        <v>117659</v>
      </c>
      <c r="F7" s="19">
        <v>189515</v>
      </c>
      <c r="G7" s="19">
        <v>141404</v>
      </c>
      <c r="H7" s="21">
        <v>4.8</v>
      </c>
      <c r="I7" s="21">
        <v>4.8</v>
      </c>
      <c r="J7" s="23">
        <v>3.7</v>
      </c>
      <c r="K7" s="20">
        <f t="shared" si="0"/>
        <v>144072</v>
      </c>
      <c r="L7" s="20">
        <f t="shared" si="1"/>
        <v>265236</v>
      </c>
      <c r="M7" s="20">
        <f t="shared" si="2"/>
        <v>173420</v>
      </c>
      <c r="N7" s="24">
        <f t="shared" si="3"/>
        <v>5.5664094619356979</v>
      </c>
      <c r="O7" s="24">
        <f t="shared" si="3"/>
        <v>4.8701316563362438</v>
      </c>
      <c r="P7" s="24">
        <f t="shared" si="3"/>
        <v>4.2840307692307693</v>
      </c>
    </row>
    <row r="8" spans="1:16" ht="32.25" customHeight="1" thickTop="1" thickBot="1" x14ac:dyDescent="0.6">
      <c r="A8" s="55"/>
      <c r="B8" s="56"/>
      <c r="C8" s="2" t="s">
        <v>46</v>
      </c>
      <c r="D8" s="3">
        <v>76</v>
      </c>
      <c r="E8" s="19">
        <v>117659</v>
      </c>
      <c r="F8" s="19">
        <v>235366</v>
      </c>
      <c r="G8" s="19">
        <v>165784</v>
      </c>
      <c r="H8" s="21">
        <v>4.7</v>
      </c>
      <c r="I8" s="21">
        <v>4.8</v>
      </c>
      <c r="J8" s="23">
        <v>3.1</v>
      </c>
      <c r="K8" s="20">
        <f t="shared" si="0"/>
        <v>144072</v>
      </c>
      <c r="L8" s="20">
        <f t="shared" si="1"/>
        <v>329406</v>
      </c>
      <c r="M8" s="20">
        <f t="shared" si="2"/>
        <v>203320.00000000003</v>
      </c>
      <c r="N8" s="24">
        <f t="shared" si="3"/>
        <v>5.4504425981453721</v>
      </c>
      <c r="O8" s="24">
        <f t="shared" si="3"/>
        <v>4.8701440046629383</v>
      </c>
      <c r="P8" s="24">
        <f t="shared" si="3"/>
        <v>3.5893230769230762</v>
      </c>
    </row>
    <row r="9" spans="1:16" ht="15" thickTop="1" x14ac:dyDescent="0.2">
      <c r="A9" s="55"/>
      <c r="B9" s="56"/>
    </row>
    <row r="10" spans="1:16" x14ac:dyDescent="0.2">
      <c r="A10" s="55"/>
      <c r="B10" s="56"/>
    </row>
    <row r="11" spans="1:16" x14ac:dyDescent="0.2">
      <c r="A11" s="55"/>
      <c r="B11" s="56"/>
      <c r="D11" t="s">
        <v>81</v>
      </c>
      <c r="L11" t="s">
        <v>102</v>
      </c>
    </row>
    <row r="12" spans="1:16" x14ac:dyDescent="0.2">
      <c r="A12" s="57"/>
      <c r="B12" s="58"/>
      <c r="D12" t="s">
        <v>82</v>
      </c>
      <c r="L12" t="s">
        <v>83</v>
      </c>
    </row>
    <row r="13" spans="1:16" ht="19.5" x14ac:dyDescent="0.55000000000000004">
      <c r="A13" s="7" t="s">
        <v>2</v>
      </c>
      <c r="B13" s="8">
        <v>1080000</v>
      </c>
    </row>
    <row r="14" spans="1:16" ht="19.5" x14ac:dyDescent="0.55000000000000004">
      <c r="A14" s="7" t="s">
        <v>3</v>
      </c>
      <c r="B14" s="8">
        <v>1860000</v>
      </c>
    </row>
    <row r="15" spans="1:16" ht="18" x14ac:dyDescent="0.45">
      <c r="A15" s="9" t="s">
        <v>4</v>
      </c>
      <c r="B15" s="18">
        <v>1300000</v>
      </c>
      <c r="C15" s="10"/>
      <c r="D15" s="11"/>
      <c r="I15">
        <v>15</v>
      </c>
    </row>
    <row r="16" spans="1:16" ht="18" x14ac:dyDescent="0.45">
      <c r="A16" s="9" t="s">
        <v>5</v>
      </c>
      <c r="B16" s="9">
        <v>42</v>
      </c>
      <c r="C16" s="10"/>
      <c r="D16" s="11"/>
    </row>
  </sheetData>
  <mergeCells count="2">
    <mergeCell ref="A1:B1"/>
    <mergeCell ref="A2:B12"/>
  </mergeCells>
  <pageMargins left="0.7" right="0.7" top="0.75" bottom="0.75" header="0.3" footer="0.3"/>
  <pageSetup paperSize="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rightToLeft="1" topLeftCell="A4" workbookViewId="0">
      <selection activeCell="B17" sqref="B17"/>
    </sheetView>
  </sheetViews>
  <sheetFormatPr defaultRowHeight="14.25" x14ac:dyDescent="0.2"/>
  <cols>
    <col min="2" max="2" width="11.5" bestFit="1" customWidth="1"/>
    <col min="4" max="4" width="6.25" customWidth="1"/>
    <col min="5" max="5" width="7.875" customWidth="1"/>
    <col min="6" max="6" width="7.25" customWidth="1"/>
    <col min="7" max="7" width="7.75" customWidth="1"/>
    <col min="8" max="8" width="8" customWidth="1"/>
    <col min="9" max="9" width="5.375" customWidth="1"/>
    <col min="10" max="10" width="6.25" customWidth="1"/>
    <col min="11" max="11" width="8.25" customWidth="1"/>
    <col min="12" max="13" width="7.25" customWidth="1"/>
    <col min="14" max="14" width="5" customWidth="1"/>
    <col min="15" max="15" width="5.75" customWidth="1"/>
  </cols>
  <sheetData>
    <row r="1" spans="1:16" ht="78.75" customHeight="1" thickTop="1" thickBot="1" x14ac:dyDescent="0.25">
      <c r="A1" s="59" t="s">
        <v>6</v>
      </c>
      <c r="B1" s="60"/>
      <c r="C1" s="1" t="s">
        <v>0</v>
      </c>
      <c r="D1" s="1" t="s">
        <v>1</v>
      </c>
      <c r="E1" s="16" t="s">
        <v>89</v>
      </c>
      <c r="F1" s="16" t="s">
        <v>90</v>
      </c>
      <c r="G1" s="16" t="s">
        <v>91</v>
      </c>
      <c r="H1" s="16" t="s">
        <v>92</v>
      </c>
      <c r="I1" s="16" t="s">
        <v>93</v>
      </c>
      <c r="J1" s="17" t="s">
        <v>94</v>
      </c>
      <c r="K1" s="15" t="s">
        <v>95</v>
      </c>
      <c r="L1" s="12" t="s">
        <v>96</v>
      </c>
      <c r="M1" s="13" t="s">
        <v>97</v>
      </c>
      <c r="N1" s="14" t="s">
        <v>98</v>
      </c>
      <c r="O1" s="14" t="s">
        <v>99</v>
      </c>
      <c r="P1" s="14" t="s">
        <v>100</v>
      </c>
    </row>
    <row r="2" spans="1:16" ht="27.75" customHeight="1" thickTop="1" thickBot="1" x14ac:dyDescent="0.6">
      <c r="A2" s="53" t="s">
        <v>47</v>
      </c>
      <c r="B2" s="54"/>
      <c r="C2" s="2" t="s">
        <v>48</v>
      </c>
      <c r="D2" s="3">
        <v>6</v>
      </c>
      <c r="E2" s="19">
        <v>55559</v>
      </c>
      <c r="F2" s="19">
        <v>78552</v>
      </c>
      <c r="G2" s="19">
        <v>66387</v>
      </c>
      <c r="H2" s="22">
        <v>6.5</v>
      </c>
      <c r="I2" s="21">
        <v>6.5</v>
      </c>
      <c r="J2" s="23">
        <v>5</v>
      </c>
      <c r="K2" s="20">
        <f>(IF(D2&gt;20,8,D2-12)*2+100)%*$B$13*11.5%</f>
        <v>64768</v>
      </c>
      <c r="L2" s="20">
        <f>(IF(D2&gt;30,18,D2-12)*3+100)%*$B$14*11.5%</f>
        <v>109388</v>
      </c>
      <c r="M2" s="20">
        <f>(IF(D2&gt;30,18,D2-12)*2+100)%*$B$15*11.5%</f>
        <v>76912</v>
      </c>
      <c r="N2" s="24">
        <f>((H2*E2)/K2)*(100+$B$16)%</f>
        <v>7.9176378767292492</v>
      </c>
      <c r="O2" s="24">
        <f>((I2*F2)/L2)*(100+$B$16)%</f>
        <v>6.6281032654404504</v>
      </c>
      <c r="P2" s="24">
        <f>((J2*G2)/M2)*(100+$B$16)%</f>
        <v>6.1284025899729562</v>
      </c>
    </row>
    <row r="3" spans="1:16" ht="21" thickTop="1" thickBot="1" x14ac:dyDescent="0.6">
      <c r="A3" s="55"/>
      <c r="B3" s="56"/>
      <c r="C3" s="2" t="s">
        <v>48</v>
      </c>
      <c r="D3" s="3">
        <v>8</v>
      </c>
      <c r="E3" s="19">
        <v>58084</v>
      </c>
      <c r="F3" s="19">
        <v>84300</v>
      </c>
      <c r="G3" s="19">
        <v>69405</v>
      </c>
      <c r="H3" s="21">
        <v>6.5</v>
      </c>
      <c r="I3" s="22">
        <v>6.5</v>
      </c>
      <c r="J3" s="23">
        <v>5</v>
      </c>
      <c r="K3" s="20">
        <f t="shared" ref="K3:K11" si="0">(IF(D3&gt;20,8,D3-12)*2+100)%*$B$13*11.5%</f>
        <v>67712</v>
      </c>
      <c r="L3" s="20">
        <f t="shared" ref="L3:L11" si="1">(IF(D3&gt;30,18,D3-12)*3+100)%*$B$14*11.5%</f>
        <v>117392</v>
      </c>
      <c r="M3" s="20">
        <f t="shared" ref="M3:M11" si="2">(IF(D3&gt;30,18,D3-12)*2+100)%*$B$15*11.5%</f>
        <v>80408</v>
      </c>
      <c r="N3" s="24">
        <f t="shared" ref="N3:P11" si="3">((H3*E3)/K3)*(100+$B$16)%</f>
        <v>7.9175821124763708</v>
      </c>
      <c r="O3" s="24">
        <f t="shared" si="3"/>
        <v>6.628126277770205</v>
      </c>
      <c r="P3" s="24">
        <f t="shared" si="3"/>
        <v>6.128438712565913</v>
      </c>
    </row>
    <row r="4" spans="1:16" ht="37.5" thickTop="1" thickBot="1" x14ac:dyDescent="0.6">
      <c r="A4" s="55"/>
      <c r="B4" s="56"/>
      <c r="C4" s="2" t="s">
        <v>49</v>
      </c>
      <c r="D4" s="3">
        <v>10</v>
      </c>
      <c r="E4" s="19">
        <v>60610</v>
      </c>
      <c r="F4" s="19">
        <v>90047</v>
      </c>
      <c r="G4" s="19">
        <v>72422</v>
      </c>
      <c r="H4" s="21">
        <v>6.5</v>
      </c>
      <c r="I4" s="21">
        <v>6.5</v>
      </c>
      <c r="J4" s="23">
        <v>5</v>
      </c>
      <c r="K4" s="20">
        <f t="shared" si="0"/>
        <v>70656</v>
      </c>
      <c r="L4" s="20">
        <f t="shared" si="1"/>
        <v>125396</v>
      </c>
      <c r="M4" s="20">
        <f t="shared" si="2"/>
        <v>83904</v>
      </c>
      <c r="N4" s="24">
        <f t="shared" si="3"/>
        <v>7.917661628170289</v>
      </c>
      <c r="O4" s="24">
        <f t="shared" si="3"/>
        <v>6.6280727455421227</v>
      </c>
      <c r="P4" s="24">
        <f t="shared" si="3"/>
        <v>6.1283872044241035</v>
      </c>
    </row>
    <row r="5" spans="1:16" ht="37.5" thickTop="1" thickBot="1" x14ac:dyDescent="0.6">
      <c r="A5" s="55"/>
      <c r="B5" s="56"/>
      <c r="C5" s="2" t="s">
        <v>50</v>
      </c>
      <c r="D5" s="3">
        <v>12</v>
      </c>
      <c r="E5" s="19">
        <v>63135</v>
      </c>
      <c r="F5" s="19">
        <v>95795</v>
      </c>
      <c r="G5" s="19">
        <v>75440</v>
      </c>
      <c r="H5" s="21">
        <v>6.5</v>
      </c>
      <c r="I5" s="21">
        <v>6.5</v>
      </c>
      <c r="J5" s="23">
        <v>5</v>
      </c>
      <c r="K5" s="20">
        <f t="shared" si="0"/>
        <v>73600</v>
      </c>
      <c r="L5" s="20">
        <f t="shared" si="1"/>
        <v>133400</v>
      </c>
      <c r="M5" s="20">
        <f t="shared" si="2"/>
        <v>87400</v>
      </c>
      <c r="N5" s="24">
        <f t="shared" si="3"/>
        <v>7.9176093750000005</v>
      </c>
      <c r="O5" s="24">
        <f t="shared" si="3"/>
        <v>6.6280948275862066</v>
      </c>
      <c r="P5" s="24">
        <f t="shared" si="3"/>
        <v>6.1284210526315785</v>
      </c>
    </row>
    <row r="6" spans="1:16" ht="37.5" thickTop="1" thickBot="1" x14ac:dyDescent="0.6">
      <c r="A6" s="55"/>
      <c r="B6" s="56"/>
      <c r="C6" s="2" t="s">
        <v>51</v>
      </c>
      <c r="D6" s="3">
        <v>14</v>
      </c>
      <c r="E6" s="19">
        <v>65660</v>
      </c>
      <c r="F6" s="19">
        <v>101543</v>
      </c>
      <c r="G6" s="19">
        <v>78458</v>
      </c>
      <c r="H6" s="21">
        <v>6.5</v>
      </c>
      <c r="I6" s="21">
        <v>6.5</v>
      </c>
      <c r="J6" s="23">
        <v>5</v>
      </c>
      <c r="K6" s="20">
        <f t="shared" si="0"/>
        <v>76544</v>
      </c>
      <c r="L6" s="20">
        <f t="shared" si="1"/>
        <v>141404</v>
      </c>
      <c r="M6" s="20">
        <f t="shared" si="2"/>
        <v>90896</v>
      </c>
      <c r="N6" s="24">
        <f t="shared" si="3"/>
        <v>7.917561141304347</v>
      </c>
      <c r="O6" s="24">
        <f t="shared" si="3"/>
        <v>6.6281144097762441</v>
      </c>
      <c r="P6" s="24">
        <f t="shared" si="3"/>
        <v>6.1284522971307869</v>
      </c>
    </row>
    <row r="7" spans="1:16" ht="21" thickTop="1" thickBot="1" x14ac:dyDescent="0.6">
      <c r="A7" s="55"/>
      <c r="B7" s="56"/>
      <c r="C7" s="2" t="s">
        <v>24</v>
      </c>
      <c r="D7" s="3">
        <v>16</v>
      </c>
      <c r="E7" s="19">
        <v>68186</v>
      </c>
      <c r="F7" s="19">
        <v>107290</v>
      </c>
      <c r="G7" s="19">
        <v>81475</v>
      </c>
      <c r="H7" s="21">
        <v>6.5</v>
      </c>
      <c r="I7" s="21">
        <v>6.5</v>
      </c>
      <c r="J7" s="23">
        <v>5</v>
      </c>
      <c r="K7" s="20">
        <f t="shared" si="0"/>
        <v>79488</v>
      </c>
      <c r="L7" s="20">
        <f t="shared" si="1"/>
        <v>149408.00000000003</v>
      </c>
      <c r="M7" s="20">
        <f t="shared" si="2"/>
        <v>94392</v>
      </c>
      <c r="N7" s="24">
        <f t="shared" si="3"/>
        <v>7.917632598631239</v>
      </c>
      <c r="O7" s="24">
        <f t="shared" si="3"/>
        <v>6.6280701167273488</v>
      </c>
      <c r="P7" s="24">
        <f t="shared" si="3"/>
        <v>6.1284060089838119</v>
      </c>
    </row>
    <row r="8" spans="1:16" ht="21" thickTop="1" thickBot="1" x14ac:dyDescent="0.6">
      <c r="A8" s="55"/>
      <c r="B8" s="56"/>
      <c r="C8" s="2" t="s">
        <v>52</v>
      </c>
      <c r="D8" s="3">
        <v>18</v>
      </c>
      <c r="E8" s="19">
        <v>70711</v>
      </c>
      <c r="F8" s="19">
        <v>113038</v>
      </c>
      <c r="G8" s="19">
        <v>84493</v>
      </c>
      <c r="H8" s="21">
        <v>6.5</v>
      </c>
      <c r="I8" s="21">
        <v>6.5</v>
      </c>
      <c r="J8" s="23">
        <v>5</v>
      </c>
      <c r="K8" s="20">
        <f t="shared" si="0"/>
        <v>82432.000000000015</v>
      </c>
      <c r="L8" s="20">
        <f t="shared" si="1"/>
        <v>157412</v>
      </c>
      <c r="M8" s="20">
        <f t="shared" si="2"/>
        <v>97888.000000000015</v>
      </c>
      <c r="N8" s="24">
        <f t="shared" si="3"/>
        <v>7.9175869807841606</v>
      </c>
      <c r="O8" s="24">
        <f t="shared" si="3"/>
        <v>6.6280889639925791</v>
      </c>
      <c r="P8" s="24">
        <f t="shared" si="3"/>
        <v>6.1284355590062098</v>
      </c>
    </row>
    <row r="9" spans="1:16" ht="21" thickTop="1" thickBot="1" x14ac:dyDescent="0.6">
      <c r="A9" s="55"/>
      <c r="B9" s="56"/>
      <c r="C9" s="4" t="s">
        <v>54</v>
      </c>
      <c r="D9" s="3">
        <v>20</v>
      </c>
      <c r="E9" s="19">
        <v>73237</v>
      </c>
      <c r="F9" s="19">
        <v>118786</v>
      </c>
      <c r="G9" s="19">
        <v>87510</v>
      </c>
      <c r="H9" s="21">
        <v>6.5</v>
      </c>
      <c r="I9" s="21">
        <v>6.5</v>
      </c>
      <c r="J9" s="23">
        <v>5</v>
      </c>
      <c r="K9" s="20">
        <f t="shared" si="0"/>
        <v>85376</v>
      </c>
      <c r="L9" s="20">
        <f t="shared" si="1"/>
        <v>165416</v>
      </c>
      <c r="M9" s="20">
        <f t="shared" si="2"/>
        <v>101383.99999999999</v>
      </c>
      <c r="N9" s="24">
        <f t="shared" si="3"/>
        <v>7.9176526190029985</v>
      </c>
      <c r="O9" s="24">
        <f t="shared" si="3"/>
        <v>6.6281059873289161</v>
      </c>
      <c r="P9" s="24">
        <f t="shared" si="3"/>
        <v>6.1283930403219458</v>
      </c>
    </row>
    <row r="10" spans="1:16" ht="21" thickTop="1" thickBot="1" x14ac:dyDescent="0.6">
      <c r="A10" s="55"/>
      <c r="B10" s="56"/>
      <c r="C10" s="5" t="s">
        <v>53</v>
      </c>
      <c r="D10" s="3">
        <v>24</v>
      </c>
      <c r="E10" s="19">
        <v>73237</v>
      </c>
      <c r="F10" s="19">
        <v>130281</v>
      </c>
      <c r="G10" s="19">
        <v>93546</v>
      </c>
      <c r="H10" s="21">
        <v>6.5</v>
      </c>
      <c r="I10" s="21">
        <v>6.5</v>
      </c>
      <c r="J10" s="23">
        <v>24</v>
      </c>
      <c r="K10" s="20">
        <f t="shared" si="0"/>
        <v>85376</v>
      </c>
      <c r="L10" s="20">
        <f t="shared" si="1"/>
        <v>181424</v>
      </c>
      <c r="M10" s="20">
        <f t="shared" si="2"/>
        <v>108376</v>
      </c>
      <c r="N10" s="24">
        <f t="shared" si="3"/>
        <v>7.9176526190029985</v>
      </c>
      <c r="O10" s="24">
        <f t="shared" si="3"/>
        <v>6.6280846525266783</v>
      </c>
      <c r="P10" s="24">
        <f t="shared" si="3"/>
        <v>29.416546836938064</v>
      </c>
    </row>
    <row r="11" spans="1:16" ht="21" thickTop="1" thickBot="1" x14ac:dyDescent="0.6">
      <c r="A11" s="55"/>
      <c r="B11" s="56"/>
      <c r="C11" s="5" t="s">
        <v>12</v>
      </c>
      <c r="D11" s="3">
        <v>30</v>
      </c>
      <c r="E11" s="19">
        <v>73237</v>
      </c>
      <c r="F11" s="19">
        <v>147524</v>
      </c>
      <c r="G11" s="19">
        <v>102598</v>
      </c>
      <c r="H11" s="21">
        <v>6.5</v>
      </c>
      <c r="I11" s="21">
        <v>6.5</v>
      </c>
      <c r="J11" s="23">
        <v>21.8</v>
      </c>
      <c r="K11" s="20">
        <f t="shared" si="0"/>
        <v>85376</v>
      </c>
      <c r="L11" s="20">
        <f t="shared" si="1"/>
        <v>205436</v>
      </c>
      <c r="M11" s="20">
        <f t="shared" si="2"/>
        <v>118864.00000000001</v>
      </c>
      <c r="N11" s="24">
        <f t="shared" si="3"/>
        <v>7.9176526190029985</v>
      </c>
      <c r="O11" s="24">
        <f t="shared" si="3"/>
        <v>6.6280813489359209</v>
      </c>
      <c r="P11" s="24">
        <f t="shared" si="3"/>
        <v>26.719811616637497</v>
      </c>
    </row>
    <row r="12" spans="1:16" ht="15" thickTop="1" x14ac:dyDescent="0.2">
      <c r="A12" s="57"/>
      <c r="B12" s="58"/>
    </row>
    <row r="13" spans="1:16" ht="19.5" x14ac:dyDescent="0.55000000000000004">
      <c r="A13" s="7" t="s">
        <v>2</v>
      </c>
      <c r="B13" s="8">
        <v>640000</v>
      </c>
    </row>
    <row r="14" spans="1:16" ht="19.5" x14ac:dyDescent="0.55000000000000004">
      <c r="A14" s="7" t="s">
        <v>3</v>
      </c>
      <c r="B14" s="8">
        <v>1160000</v>
      </c>
      <c r="D14" t="s">
        <v>81</v>
      </c>
      <c r="I14" s="25">
        <v>16</v>
      </c>
      <c r="M14" t="s">
        <v>103</v>
      </c>
    </row>
    <row r="15" spans="1:16" ht="18" x14ac:dyDescent="0.45">
      <c r="A15" s="9" t="s">
        <v>4</v>
      </c>
      <c r="B15" s="18">
        <v>760000</v>
      </c>
      <c r="C15" s="10"/>
      <c r="D15" s="11" t="s">
        <v>87</v>
      </c>
      <c r="L15" t="s">
        <v>83</v>
      </c>
    </row>
    <row r="16" spans="1:16" ht="18" x14ac:dyDescent="0.45">
      <c r="A16" s="9" t="s">
        <v>5</v>
      </c>
      <c r="B16" s="9">
        <v>42</v>
      </c>
      <c r="C16" s="10"/>
      <c r="D16" s="11"/>
    </row>
  </sheetData>
  <mergeCells count="2">
    <mergeCell ref="A1:B1"/>
    <mergeCell ref="A2:B12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Dargiz</dc:creator>
  <cp:lastModifiedBy>zarei</cp:lastModifiedBy>
  <cp:lastPrinted>2014-01-06T20:36:57Z</cp:lastPrinted>
  <dcterms:created xsi:type="dcterms:W3CDTF">2024-12-22T19:55:02Z</dcterms:created>
  <dcterms:modified xsi:type="dcterms:W3CDTF">2014-01-06T20:45:50Z</dcterms:modified>
</cp:coreProperties>
</file>